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46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15" i="3" l="1"/>
  <c r="D15" i="3"/>
  <c r="D13" i="3"/>
  <c r="D12" i="3"/>
  <c r="C11" i="3"/>
  <c r="C17" i="3" s="1"/>
  <c r="D17" i="3"/>
  <c r="E17" i="3"/>
  <c r="C16" i="3"/>
  <c r="D16" i="3"/>
  <c r="E16" i="3"/>
  <c r="C14" i="3"/>
  <c r="D14" i="3"/>
  <c r="E14" i="3"/>
  <c r="C7" i="3"/>
  <c r="D7" i="3"/>
  <c r="E7" i="3"/>
  <c r="D11" i="3"/>
  <c r="E11" i="3"/>
  <c r="E13" i="3"/>
  <c r="E12" i="3"/>
  <c r="D10" i="3"/>
  <c r="E9" i="3"/>
  <c r="E8" i="3"/>
  <c r="D8" i="3"/>
  <c r="C6" i="3"/>
</calcChain>
</file>

<file path=xl/sharedStrings.xml><?xml version="1.0" encoding="utf-8"?>
<sst xmlns="http://schemas.openxmlformats.org/spreadsheetml/2006/main" count="41" uniqueCount="33">
  <si>
    <t>Ծրագրի անվանում</t>
  </si>
  <si>
    <t>որից՝</t>
  </si>
  <si>
    <t>Սուբվենցիա</t>
  </si>
  <si>
    <t>Համայնքային բյուջե</t>
  </si>
  <si>
    <t>հ/հ</t>
  </si>
  <si>
    <t>Շվանիձոր գյուղի մանկապարտեզի  կոյուղագծի, ջրագծի կառուցում</t>
  </si>
  <si>
    <t>Ծրագրի նախնական
 արժեք
(ՀՀ դրամ)</t>
  </si>
  <si>
    <t>Ագարակ քաղաքի մարզադպրոցի 
համար գույքի ձեռքբերում</t>
  </si>
  <si>
    <t>Արևային վահանակների ձեռքբերում Լեհվազ, Շվանիձոր, Ագարակ բնակավայրերի մանկապարտեզների համար</t>
  </si>
  <si>
    <t>Աղյուսակ 1</t>
  </si>
  <si>
    <t>ՀԱՅԱՍՏԱՆԻ ՀԱՆՐԱՊԵՏՈՒԹՅԱՆ ՍՅՈՒՆԻՔԻ ՄԱՐԶԻ ՄԵՂՐԻ ՀԱՄԱՅՆՔԻ 2023-2025ԹՎԱԿԱՆՆԵՐԻ ՄԻՋՆԱԺԱՄԿԵՏ ԾԱԽՍԵՐԻ ԾՐԱԳՐՈՎ 2023 ԹՎԱԿԱՆԻՆ ՆԱԽԱՏԵՍՎԱԾ ԿԱՊԻՏԱԼ ԾՐԱԳՐԵՐ</t>
  </si>
  <si>
    <t>բաժին</t>
  </si>
  <si>
    <t>դաս</t>
  </si>
  <si>
    <t>խումբ</t>
  </si>
  <si>
    <t>Ծախսատեսակ</t>
  </si>
  <si>
    <t>08</t>
  </si>
  <si>
    <t>01</t>
  </si>
  <si>
    <t>09</t>
  </si>
  <si>
    <t>04</t>
  </si>
  <si>
    <t>05</t>
  </si>
  <si>
    <t>06</t>
  </si>
  <si>
    <t xml:space="preserve">ՄԵՂՐԻԻ ՀԱՄԱՅՆՔԱՊԵՏԱՐԱՆ Նախադպրոցական կրթություն  </t>
  </si>
  <si>
    <t xml:space="preserve">ՄԵՂՐԻԻ ՀԱՄԱՅՆՔԱՊԵՏԱՐԱՆ Ճանապարհային տրանսպորտ </t>
  </si>
  <si>
    <t>Նախակրթարանի վերակառուցում մանկապարտեզի Ալվանք բնակավայրում եվ նոր մանկապարտեզի հիմնում Մեղրի համայնքի Նռնաձոր բնակավայրում</t>
  </si>
  <si>
    <t>Մեղրի քաղաքի Ադելյան փողոցի 9/1  եվ 9/2 հասցեներում գտնվող վարչական շենքերի նկուղային հարկերիի հիմնանորոգում</t>
  </si>
  <si>
    <t>Վանք-Կալեր կամուրջի վերակառուցում Վարդանիձոր բնակավայրում</t>
  </si>
  <si>
    <t xml:space="preserve">Կենտրոնական փողոցի ասֆալտապատում Լեհվազ բնակավայրում </t>
  </si>
  <si>
    <t xml:space="preserve">Ընդամենը </t>
  </si>
  <si>
    <t xml:space="preserve">Ընդամենը  </t>
  </si>
  <si>
    <t>Ընդամենը ծրագրերի արժեքը</t>
  </si>
  <si>
    <t>ՄԵՂՐԻԻ ՀԱՄԱՅՆՔԱՊԵՏԱՐԱՆ Ընդհանուր բնույթի հանրային ծառայություններ</t>
  </si>
  <si>
    <t xml:space="preserve">ՄԵՂՐԻԻ ՀԱՄԱՅՆՔԱՊԵՏԱՐԱՆ Սպորտային միջոցառումներ </t>
  </si>
  <si>
    <t>Հավելված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</si>
</sst>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8"/>
      <name val="GHEA Grapalat"/>
      <family val="3"/>
    </font>
    <font>
      <b/>
      <i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i/>
      <sz val="11"/>
      <color theme="1"/>
      <name val="GHEA Grapalat"/>
      <family val="3"/>
    </font>
    <font>
      <i/>
      <sz val="10"/>
      <color theme="1"/>
      <name val="GHEA Grapalat"/>
      <family val="3"/>
    </font>
    <font>
      <i/>
      <sz val="8"/>
      <color indexed="8"/>
      <name val="GHEA Grapalat"/>
      <family val="3"/>
    </font>
    <font>
      <i/>
      <sz val="8"/>
      <color theme="1"/>
      <name val="GHEA Grapalat"/>
      <family val="3"/>
    </font>
    <font>
      <b/>
      <i/>
      <sz val="12"/>
      <color theme="1"/>
      <name val="GHEA Grapalat"/>
      <family val="3"/>
    </font>
    <font>
      <b/>
      <i/>
      <sz val="9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/>
    <xf numFmtId="0" fontId="6" fillId="0" borderId="0" xfId="0" applyFont="1"/>
    <xf numFmtId="164" fontId="4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1" xfId="1" applyFont="1" applyFill="1" applyBorder="1" applyAlignment="1" applyProtection="1">
      <alignment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K2" sqref="K2"/>
    </sheetView>
  </sheetViews>
  <sheetFormatPr defaultRowHeight="16.5" x14ac:dyDescent="0.3"/>
  <cols>
    <col min="1" max="1" width="5.42578125" style="11" customWidth="1"/>
    <col min="2" max="2" width="48.140625" style="11" customWidth="1"/>
    <col min="3" max="3" width="17.28515625" style="11" customWidth="1"/>
    <col min="4" max="4" width="18.28515625" style="11" customWidth="1"/>
    <col min="5" max="5" width="15.42578125" style="11" customWidth="1"/>
    <col min="6" max="6" width="23.140625" style="11" customWidth="1"/>
    <col min="7" max="7" width="7.5703125" style="11" customWidth="1"/>
    <col min="8" max="8" width="6.28515625" style="11" customWidth="1"/>
    <col min="9" max="9" width="7.85546875" style="11" customWidth="1"/>
    <col min="10" max="16384" width="9.140625" style="11"/>
  </cols>
  <sheetData>
    <row r="1" spans="1:9" s="1" customFormat="1" ht="23.25" customHeight="1" x14ac:dyDescent="0.25">
      <c r="A1" s="9"/>
      <c r="C1" s="10"/>
      <c r="D1" s="10"/>
      <c r="H1" s="32" t="s">
        <v>32</v>
      </c>
      <c r="I1" s="32"/>
    </row>
    <row r="2" spans="1:9" s="1" customFormat="1" ht="22.5" customHeight="1" x14ac:dyDescent="0.25">
      <c r="A2" s="9"/>
      <c r="C2" s="10"/>
      <c r="D2" s="10"/>
      <c r="H2" s="29" t="s">
        <v>9</v>
      </c>
      <c r="I2" s="29"/>
    </row>
    <row r="3" spans="1:9" s="1" customFormat="1" ht="42.75" customHeight="1" x14ac:dyDescent="0.25">
      <c r="A3" s="30" t="s">
        <v>10</v>
      </c>
      <c r="B3" s="30"/>
      <c r="C3" s="30"/>
      <c r="D3" s="30"/>
      <c r="E3" s="30"/>
      <c r="F3" s="30"/>
      <c r="G3" s="30"/>
      <c r="H3" s="30"/>
      <c r="I3" s="30"/>
    </row>
    <row r="4" spans="1:9" x14ac:dyDescent="0.3">
      <c r="A4" s="28" t="s">
        <v>4</v>
      </c>
      <c r="B4" s="28" t="s">
        <v>0</v>
      </c>
      <c r="C4" s="28" t="s">
        <v>6</v>
      </c>
      <c r="D4" s="31" t="s">
        <v>1</v>
      </c>
      <c r="E4" s="31"/>
      <c r="F4" s="28" t="s">
        <v>14</v>
      </c>
      <c r="G4" s="28" t="s">
        <v>11</v>
      </c>
      <c r="H4" s="28" t="s">
        <v>12</v>
      </c>
      <c r="I4" s="28" t="s">
        <v>13</v>
      </c>
    </row>
    <row r="5" spans="1:9" ht="42" customHeight="1" x14ac:dyDescent="0.3">
      <c r="A5" s="28"/>
      <c r="B5" s="28"/>
      <c r="C5" s="28"/>
      <c r="D5" s="2" t="s">
        <v>2</v>
      </c>
      <c r="E5" s="2" t="s">
        <v>3</v>
      </c>
      <c r="F5" s="28"/>
      <c r="G5" s="28"/>
      <c r="H5" s="28"/>
      <c r="I5" s="28"/>
    </row>
    <row r="6" spans="1:9" ht="27" x14ac:dyDescent="0.3">
      <c r="A6" s="2">
        <v>1</v>
      </c>
      <c r="B6" s="3" t="s">
        <v>7</v>
      </c>
      <c r="C6" s="4">
        <f>SUM(D6:E6)</f>
        <v>15000000</v>
      </c>
      <c r="D6" s="4"/>
      <c r="E6" s="4">
        <v>15000000</v>
      </c>
      <c r="F6" s="24" t="s">
        <v>31</v>
      </c>
      <c r="G6" s="25" t="s">
        <v>15</v>
      </c>
      <c r="H6" s="25" t="s">
        <v>16</v>
      </c>
      <c r="I6" s="25" t="s">
        <v>16</v>
      </c>
    </row>
    <row r="7" spans="1:9" ht="26.25" customHeight="1" x14ac:dyDescent="0.3">
      <c r="A7" s="2"/>
      <c r="B7" s="2" t="s">
        <v>27</v>
      </c>
      <c r="C7" s="17">
        <f t="shared" ref="C7:E7" si="0">SUM(C6)</f>
        <v>15000000</v>
      </c>
      <c r="D7" s="17">
        <f t="shared" si="0"/>
        <v>0</v>
      </c>
      <c r="E7" s="17">
        <f t="shared" si="0"/>
        <v>15000000</v>
      </c>
      <c r="F7" s="24"/>
      <c r="G7" s="25"/>
      <c r="H7" s="25"/>
      <c r="I7" s="25"/>
    </row>
    <row r="8" spans="1:9" s="12" customFormat="1" ht="48" customHeight="1" x14ac:dyDescent="0.3">
      <c r="A8" s="5">
        <v>2</v>
      </c>
      <c r="B8" s="3" t="s">
        <v>23</v>
      </c>
      <c r="C8" s="8">
        <v>70000000</v>
      </c>
      <c r="D8" s="7">
        <f>C8*78.6%</f>
        <v>55019999.999999993</v>
      </c>
      <c r="E8" s="7">
        <f>C8*21.4%</f>
        <v>14980000</v>
      </c>
      <c r="F8" s="26" t="s">
        <v>21</v>
      </c>
      <c r="G8" s="27" t="s">
        <v>17</v>
      </c>
      <c r="H8" s="27" t="s">
        <v>16</v>
      </c>
      <c r="I8" s="27" t="s">
        <v>16</v>
      </c>
    </row>
    <row r="9" spans="1:9" ht="33" customHeight="1" x14ac:dyDescent="0.3">
      <c r="A9" s="2">
        <v>3</v>
      </c>
      <c r="B9" s="6" t="s">
        <v>5</v>
      </c>
      <c r="C9" s="7">
        <v>5000000</v>
      </c>
      <c r="D9" s="7"/>
      <c r="E9" s="8">
        <f>C9</f>
        <v>5000000</v>
      </c>
      <c r="F9" s="26"/>
      <c r="G9" s="27"/>
      <c r="H9" s="27"/>
      <c r="I9" s="27"/>
    </row>
    <row r="10" spans="1:9" ht="45.75" customHeight="1" x14ac:dyDescent="0.3">
      <c r="A10" s="2">
        <v>4</v>
      </c>
      <c r="B10" s="6" t="s">
        <v>8</v>
      </c>
      <c r="C10" s="7">
        <v>53000000</v>
      </c>
      <c r="D10" s="7">
        <f>C10</f>
        <v>53000000</v>
      </c>
      <c r="E10" s="7"/>
      <c r="F10" s="26"/>
      <c r="G10" s="27"/>
      <c r="H10" s="27"/>
      <c r="I10" s="27"/>
    </row>
    <row r="11" spans="1:9" ht="24.75" customHeight="1" x14ac:dyDescent="0.3">
      <c r="A11" s="2"/>
      <c r="B11" s="5" t="s">
        <v>28</v>
      </c>
      <c r="C11" s="16">
        <f>SUM(C8:C10)</f>
        <v>128000000</v>
      </c>
      <c r="D11" s="16">
        <f>SUM(D8:D10)</f>
        <v>108020000</v>
      </c>
      <c r="E11" s="16">
        <f>SUM(E8:E10)</f>
        <v>19980000</v>
      </c>
      <c r="F11" s="26"/>
      <c r="G11" s="27"/>
      <c r="H11" s="27"/>
      <c r="I11" s="27"/>
    </row>
    <row r="12" spans="1:9" s="12" customFormat="1" ht="29.25" customHeight="1" x14ac:dyDescent="0.3">
      <c r="A12" s="5">
        <v>5</v>
      </c>
      <c r="B12" s="3" t="s">
        <v>26</v>
      </c>
      <c r="C12" s="7">
        <v>25000000</v>
      </c>
      <c r="D12" s="7">
        <f>C12*55%</f>
        <v>13750000.000000002</v>
      </c>
      <c r="E12" s="7">
        <f>C12*45%</f>
        <v>11250000</v>
      </c>
      <c r="F12" s="21" t="s">
        <v>22</v>
      </c>
      <c r="G12" s="20" t="s">
        <v>18</v>
      </c>
      <c r="H12" s="20" t="s">
        <v>19</v>
      </c>
      <c r="I12" s="20" t="s">
        <v>16</v>
      </c>
    </row>
    <row r="13" spans="1:9" s="12" customFormat="1" ht="31.5" customHeight="1" x14ac:dyDescent="0.3">
      <c r="A13" s="5">
        <v>6</v>
      </c>
      <c r="B13" s="6" t="s">
        <v>25</v>
      </c>
      <c r="C13" s="7">
        <v>120000000</v>
      </c>
      <c r="D13" s="7">
        <f>C13*55%</f>
        <v>66000000.000000007</v>
      </c>
      <c r="E13" s="7">
        <f>C13*45%</f>
        <v>54000000</v>
      </c>
      <c r="F13" s="21"/>
      <c r="G13" s="20"/>
      <c r="H13" s="20"/>
      <c r="I13" s="20"/>
    </row>
    <row r="14" spans="1:9" s="12" customFormat="1" ht="24" customHeight="1" x14ac:dyDescent="0.3">
      <c r="A14" s="5"/>
      <c r="B14" s="5" t="s">
        <v>27</v>
      </c>
      <c r="C14" s="15">
        <f>SUM(C12:C13)</f>
        <v>145000000</v>
      </c>
      <c r="D14" s="15">
        <f>SUM(D12:D13)</f>
        <v>79750000.000000015</v>
      </c>
      <c r="E14" s="15">
        <f>SUM(E12:E13)</f>
        <v>65250000</v>
      </c>
      <c r="F14" s="21"/>
      <c r="G14" s="20"/>
      <c r="H14" s="20"/>
      <c r="I14" s="20"/>
    </row>
    <row r="15" spans="1:9" s="12" customFormat="1" ht="45" customHeight="1" x14ac:dyDescent="0.3">
      <c r="A15" s="5">
        <v>7</v>
      </c>
      <c r="B15" s="3" t="s">
        <v>24</v>
      </c>
      <c r="C15" s="7">
        <v>80000000</v>
      </c>
      <c r="D15" s="7">
        <f>C15*60%</f>
        <v>48000000</v>
      </c>
      <c r="E15" s="7">
        <f>C15*40%</f>
        <v>32000000</v>
      </c>
      <c r="F15" s="21" t="s">
        <v>30</v>
      </c>
      <c r="G15" s="20" t="s">
        <v>16</v>
      </c>
      <c r="H15" s="20" t="s">
        <v>20</v>
      </c>
      <c r="I15" s="20" t="s">
        <v>16</v>
      </c>
    </row>
    <row r="16" spans="1:9" s="12" customFormat="1" ht="24" customHeight="1" x14ac:dyDescent="0.3">
      <c r="A16" s="5"/>
      <c r="B16" s="5" t="s">
        <v>27</v>
      </c>
      <c r="C16" s="15">
        <f>SUM(C15)</f>
        <v>80000000</v>
      </c>
      <c r="D16" s="15">
        <f>SUM(D15)</f>
        <v>48000000</v>
      </c>
      <c r="E16" s="15">
        <f>SUM(E15)</f>
        <v>32000000</v>
      </c>
      <c r="F16" s="21"/>
      <c r="G16" s="20"/>
      <c r="H16" s="20"/>
      <c r="I16" s="20"/>
    </row>
    <row r="17" spans="1:9" ht="24.75" customHeight="1" x14ac:dyDescent="0.3">
      <c r="A17" s="22" t="s">
        <v>29</v>
      </c>
      <c r="B17" s="22"/>
      <c r="C17" s="18">
        <f>C7+C11+C14+C16</f>
        <v>368000000</v>
      </c>
      <c r="D17" s="18">
        <f t="shared" ref="D17:E17" si="1">D7+D11+D14+D16</f>
        <v>235770000</v>
      </c>
      <c r="E17" s="18">
        <f t="shared" si="1"/>
        <v>132230000</v>
      </c>
      <c r="F17" s="19"/>
      <c r="G17" s="19"/>
      <c r="H17" s="19"/>
      <c r="I17" s="19"/>
    </row>
    <row r="19" spans="1:9" x14ac:dyDescent="0.3">
      <c r="A19" s="23"/>
      <c r="B19" s="23"/>
    </row>
    <row r="20" spans="1:9" x14ac:dyDescent="0.3">
      <c r="A20" s="13"/>
      <c r="B20" s="14"/>
      <c r="C20" s="14"/>
      <c r="D20" s="14"/>
    </row>
  </sheetData>
  <mergeCells count="30">
    <mergeCell ref="I4:I5"/>
    <mergeCell ref="F12:F14"/>
    <mergeCell ref="H1:I1"/>
    <mergeCell ref="H2:I2"/>
    <mergeCell ref="A3:I3"/>
    <mergeCell ref="A4:A5"/>
    <mergeCell ref="B4:B5"/>
    <mergeCell ref="C4:C5"/>
    <mergeCell ref="D4:E4"/>
    <mergeCell ref="F4:F5"/>
    <mergeCell ref="G4:G5"/>
    <mergeCell ref="H4:H5"/>
    <mergeCell ref="I6:I7"/>
    <mergeCell ref="F8:F11"/>
    <mergeCell ref="G8:G11"/>
    <mergeCell ref="H8:H11"/>
    <mergeCell ref="I8:I11"/>
    <mergeCell ref="A17:B17"/>
    <mergeCell ref="A19:B19"/>
    <mergeCell ref="F6:F7"/>
    <mergeCell ref="G6:G7"/>
    <mergeCell ref="H6:H7"/>
    <mergeCell ref="F17:I17"/>
    <mergeCell ref="G12:G14"/>
    <mergeCell ref="H12:H14"/>
    <mergeCell ref="I12:I14"/>
    <mergeCell ref="F15:F16"/>
    <mergeCell ref="G15:G16"/>
    <mergeCell ref="H15:H16"/>
    <mergeCell ref="I15:I16"/>
  </mergeCells>
  <pageMargins left="0.2" right="0.2" top="0.37" bottom="0.44" header="0.2" footer="0.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2022-11-23T06:07:15Z</dcterms:modified>
</cp:coreProperties>
</file>