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9" i="1" l="1"/>
  <c r="J30" i="1"/>
  <c r="J31" i="1"/>
  <c r="J32" i="1"/>
  <c r="J33" i="1"/>
  <c r="J34" i="1"/>
  <c r="J35" i="1"/>
  <c r="J36" i="1"/>
  <c r="J37" i="1"/>
  <c r="J38" i="1"/>
  <c r="J39" i="1"/>
  <c r="J27" i="1"/>
  <c r="D25" i="1"/>
  <c r="J20" i="1"/>
  <c r="J21" i="1"/>
  <c r="J22" i="1"/>
  <c r="J23" i="1"/>
  <c r="J24" i="1"/>
  <c r="J19" i="1"/>
  <c r="J87" i="1"/>
  <c r="J86" i="1"/>
  <c r="J140" i="1"/>
  <c r="J139" i="1"/>
  <c r="J138" i="1"/>
  <c r="J142" i="1" l="1"/>
  <c r="L87" i="1"/>
  <c r="L86" i="1"/>
  <c r="J85" i="1"/>
  <c r="L85" i="1" s="1"/>
  <c r="L88" i="1" l="1"/>
  <c r="J88" i="1"/>
  <c r="L20" i="1" l="1"/>
  <c r="L22" i="1"/>
  <c r="L19" i="1"/>
  <c r="D143" i="1"/>
  <c r="D40" i="1"/>
  <c r="L141" i="1" l="1"/>
  <c r="L140" i="1"/>
  <c r="L139" i="1"/>
  <c r="L138" i="1"/>
  <c r="J135" i="1"/>
  <c r="L135" i="1" s="1"/>
  <c r="J134" i="1"/>
  <c r="L134" i="1" s="1"/>
  <c r="J133" i="1"/>
  <c r="F88" i="1"/>
  <c r="J81" i="1"/>
  <c r="L81" i="1" s="1"/>
  <c r="J80" i="1"/>
  <c r="L80" i="1" s="1"/>
  <c r="J79" i="1"/>
  <c r="D44" i="1"/>
  <c r="D45" i="1" s="1"/>
  <c r="J43" i="1"/>
  <c r="L43" i="1" s="1"/>
  <c r="J42" i="1"/>
  <c r="L39" i="1"/>
  <c r="L38" i="1"/>
  <c r="L37" i="1"/>
  <c r="L36" i="1"/>
  <c r="L35" i="1"/>
  <c r="L34" i="1"/>
  <c r="L33" i="1"/>
  <c r="L32" i="1"/>
  <c r="L31" i="1"/>
  <c r="L30" i="1"/>
  <c r="L28" i="1"/>
  <c r="L27" i="1"/>
  <c r="L24" i="1"/>
  <c r="L23" i="1"/>
  <c r="L21" i="1"/>
  <c r="L142" i="1" l="1"/>
  <c r="L79" i="1"/>
  <c r="L82" i="1" s="1"/>
  <c r="J82" i="1"/>
  <c r="J136" i="1"/>
  <c r="L133" i="1"/>
  <c r="L136" i="1" s="1"/>
  <c r="J44" i="1"/>
  <c r="L42" i="1"/>
  <c r="L44" i="1" s="1"/>
  <c r="J40" i="1"/>
  <c r="L143" i="1"/>
  <c r="L25" i="1"/>
  <c r="J25" i="1"/>
  <c r="J143" i="1"/>
  <c r="L29" i="1"/>
  <c r="L40" i="1" s="1"/>
  <c r="L89" i="1" l="1"/>
  <c r="J89" i="1"/>
  <c r="L45" i="1"/>
  <c r="L47" i="1" s="1"/>
  <c r="J45" i="1"/>
</calcChain>
</file>

<file path=xl/sharedStrings.xml><?xml version="1.0" encoding="utf-8"?>
<sst xmlns="http://schemas.openxmlformats.org/spreadsheetml/2006/main" count="151" uniqueCount="88">
  <si>
    <t>Հավելված</t>
  </si>
  <si>
    <t>ՀՀ    Սյունիքի  մարզի   Մեղրի</t>
  </si>
  <si>
    <t xml:space="preserve">       համայնքի  ավագանու</t>
  </si>
  <si>
    <t>Համայքի  ղեկավար՝</t>
  </si>
  <si>
    <t xml:space="preserve">  2023__թվականի --------------------</t>
  </si>
  <si>
    <t>N -----   որոշման</t>
  </si>
  <si>
    <t xml:space="preserve">                                            Բ. Զաքարյան</t>
  </si>
  <si>
    <t>2023թ</t>
  </si>
  <si>
    <t>ՀԱՍՏԻՔԱՅԻՆ ՑՈՒՑԱԿ,ՊԱՇՏՈՆԱՅԻՆ ԴՐՈՒՅՔԱՉԱՓԵՐ,</t>
  </si>
  <si>
    <t xml:space="preserve">                 ԱՇԽԱՏԱԿԻՑՆԵՐԻ  ՔԱՆԱԿ</t>
  </si>
  <si>
    <t>Պաշտոնների անվանումը</t>
  </si>
  <si>
    <t>Հաստիքային</t>
  </si>
  <si>
    <t>ընդամենը</t>
  </si>
  <si>
    <t>Միավոների</t>
  </si>
  <si>
    <t>Դրույքաչափը</t>
  </si>
  <si>
    <t>հավելա-</t>
  </si>
  <si>
    <t>Ամսական</t>
  </si>
  <si>
    <t>տարեկան</t>
  </si>
  <si>
    <t>թիվը</t>
  </si>
  <si>
    <t>վճարներ</t>
  </si>
  <si>
    <t>աշխատա-</t>
  </si>
  <si>
    <t>աշխ.</t>
  </si>
  <si>
    <t>վարձ</t>
  </si>
  <si>
    <t>ֆոնդ.</t>
  </si>
  <si>
    <t>Մանկավարժական</t>
  </si>
  <si>
    <t xml:space="preserve"> ԿԱԶՄ</t>
  </si>
  <si>
    <t>Տնօրեն</t>
  </si>
  <si>
    <t>Մեթոդիստ   ուս. գծ.տն.տեղ.</t>
  </si>
  <si>
    <t>Դաստիարակ</t>
  </si>
  <si>
    <t>Լր.կրթ.ծառ.մանկ.</t>
  </si>
  <si>
    <t>Երաժշտ.դաստիարակ</t>
  </si>
  <si>
    <t>Ֆիզ   դաստիարակ</t>
  </si>
  <si>
    <t>Ընդամենը</t>
  </si>
  <si>
    <t>Վարչական կազմ</t>
  </si>
  <si>
    <t>Հաշվապահ</t>
  </si>
  <si>
    <t>Գործավար</t>
  </si>
  <si>
    <t>Խոհարար</t>
  </si>
  <si>
    <t>Խոհարարի   օգնական</t>
  </si>
  <si>
    <t>Պահեստապետ</t>
  </si>
  <si>
    <t>Լվացքարար</t>
  </si>
  <si>
    <t>Պահակ</t>
  </si>
  <si>
    <t>Դռնապան</t>
  </si>
  <si>
    <t>Հավաքարար</t>
  </si>
  <si>
    <t>Այգեպան</t>
  </si>
  <si>
    <t>ՈԻսումնաօժանդակ կազմ</t>
  </si>
  <si>
    <t>Բուժքույր</t>
  </si>
  <si>
    <t>Դաստիարակի օգնական</t>
  </si>
  <si>
    <t>Տնօրեն                                                   Ա. Կարապետյան</t>
  </si>
  <si>
    <t xml:space="preserve">Ա. Մարգարյան                                                        </t>
  </si>
  <si>
    <t>ՀՀ  Սյունիքի մարզի  Մեղրի</t>
  </si>
  <si>
    <t>համայքի  ավագանու</t>
  </si>
  <si>
    <t>N _____</t>
  </si>
  <si>
    <t xml:space="preserve"> որոշման</t>
  </si>
  <si>
    <t>Կարճևան  մասնաճյուղ</t>
  </si>
  <si>
    <t>Հավե-</t>
  </si>
  <si>
    <t>լավճար</t>
  </si>
  <si>
    <t>ԿԱԶՄ</t>
  </si>
  <si>
    <t>Ղեկավար/դաստիարակ/</t>
  </si>
  <si>
    <t>դաստիարակ</t>
  </si>
  <si>
    <t>Դաստիարակի օգ.</t>
  </si>
  <si>
    <t>Տնօրեն                                              Ա. Կարապետյան</t>
  </si>
  <si>
    <t>Ա. Մարգարյան</t>
  </si>
  <si>
    <t>հավելված</t>
  </si>
  <si>
    <t xml:space="preserve">                համայնքի  ավագանու</t>
  </si>
  <si>
    <t xml:space="preserve">  202 __  թվականի --------------------</t>
  </si>
  <si>
    <t>Շվանիձորի  մասնաճյուղ</t>
  </si>
  <si>
    <t>ԱՇԽԱՏԱԿԻՑՆԵՐԻ    ՔԱՆԱԿ</t>
  </si>
  <si>
    <t>1. Աշխատակիցների քանակ  -  7</t>
  </si>
  <si>
    <t>Վարչական մաս</t>
  </si>
  <si>
    <t xml:space="preserve">       Ա. Մարգարյան</t>
  </si>
  <si>
    <t>հավելա</t>
  </si>
  <si>
    <t>վճար</t>
  </si>
  <si>
    <t>30/%/</t>
  </si>
  <si>
    <t>փականագործ , էլեկտրոմանտյոր</t>
  </si>
  <si>
    <t>1. Աշխատակիցների քանակ  -  46</t>
  </si>
  <si>
    <t xml:space="preserve">                                                                                                                    Ա. Կարապետյան</t>
  </si>
  <si>
    <t>2.Հաստիքացուցակ և պաշտոնային դրույքաչափեր  -   4,65</t>
  </si>
  <si>
    <t>1. Աշխատակիցների քանակ  - 6</t>
  </si>
  <si>
    <t>Փականագործ, էլեկտրոմնատյոր</t>
  </si>
  <si>
    <t>խոհարար</t>
  </si>
  <si>
    <t xml:space="preserve">                                                                                                                                     Ա. Կարապետյան</t>
  </si>
  <si>
    <t>2.Հաստիքացուցակ և պաշտոնային դրույքաչափեր  -5,25</t>
  </si>
  <si>
    <t>Տնտեսական մասի վարիչ</t>
  </si>
  <si>
    <t>դերձակ</t>
  </si>
  <si>
    <t>2.Հաստիքացուցակ և պաշտոնային դրույքաչափեր  -    37,31</t>
  </si>
  <si>
    <t xml:space="preserve"> </t>
  </si>
  <si>
    <t>«Ագարակի մանկապարտեզ» ՀՈԱԿ</t>
  </si>
  <si>
    <t>2023__  թվականի  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</si>
</sst>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_-* #,##0.0_р_._-;\-* #,##0.0_р_._-;_-* &quot;-&quot;_р_.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4" fontId="15" fillId="0" borderId="0" applyFont="0" applyFill="0" applyBorder="0" applyAlignment="0" applyProtection="0"/>
    <xf numFmtId="0" fontId="16" fillId="2" borderId="0" applyNumberFormat="0" applyBorder="0" applyAlignment="0" applyProtection="0"/>
  </cellStyleXfs>
  <cellXfs count="252">
    <xf numFmtId="0" fontId="0" fillId="0" borderId="0" xfId="0"/>
    <xf numFmtId="0" fontId="0" fillId="3" borderId="0" xfId="0" applyFill="1"/>
    <xf numFmtId="0" fontId="2" fillId="3" borderId="0" xfId="0" applyFont="1" applyFill="1"/>
    <xf numFmtId="0" fontId="3" fillId="3" borderId="0" xfId="0" applyFont="1" applyFill="1"/>
    <xf numFmtId="0" fontId="0" fillId="3" borderId="0" xfId="0" applyFill="1" applyBorder="1" applyAlignment="1"/>
    <xf numFmtId="0" fontId="4" fillId="3" borderId="0" xfId="0" applyFont="1" applyFill="1"/>
    <xf numFmtId="0" fontId="5" fillId="3" borderId="0" xfId="0" applyFont="1" applyFill="1"/>
    <xf numFmtId="0" fontId="4" fillId="3" borderId="1" xfId="0" applyFont="1" applyFill="1" applyBorder="1"/>
    <xf numFmtId="0" fontId="3" fillId="3" borderId="1" xfId="0" applyFont="1" applyFill="1" applyBorder="1"/>
    <xf numFmtId="0" fontId="3" fillId="3" borderId="0" xfId="0" applyFont="1" applyFill="1" applyBorder="1"/>
    <xf numFmtId="0" fontId="3" fillId="3" borderId="0" xfId="0" applyFont="1" applyFill="1" applyAlignment="1">
      <alignment horizontal="left"/>
    </xf>
    <xf numFmtId="0" fontId="3" fillId="3" borderId="3" xfId="0" applyFont="1" applyFill="1" applyBorder="1"/>
    <xf numFmtId="0" fontId="3" fillId="3" borderId="4" xfId="0" applyFont="1" applyFill="1" applyBorder="1"/>
    <xf numFmtId="0" fontId="3" fillId="3" borderId="3" xfId="0" applyFont="1" applyFill="1" applyBorder="1" applyAlignment="1"/>
    <xf numFmtId="0" fontId="3" fillId="3" borderId="5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7" xfId="0" applyFont="1" applyFill="1" applyBorder="1"/>
    <xf numFmtId="0" fontId="3" fillId="3" borderId="8" xfId="0" applyFont="1" applyFill="1" applyBorder="1"/>
    <xf numFmtId="0" fontId="12" fillId="3" borderId="7" xfId="0" applyFont="1" applyFill="1" applyBorder="1" applyAlignment="1">
      <alignment vertical="center"/>
    </xf>
    <xf numFmtId="0" fontId="12" fillId="3" borderId="8" xfId="0" applyFont="1" applyFill="1" applyBorder="1" applyAlignment="1">
      <alignment vertical="center"/>
    </xf>
    <xf numFmtId="0" fontId="3" fillId="3" borderId="7" xfId="0" applyFont="1" applyFill="1" applyBorder="1" applyAlignment="1"/>
    <xf numFmtId="0" fontId="3" fillId="3" borderId="0" xfId="0" applyFont="1" applyFill="1" applyBorder="1" applyAlignment="1">
      <alignment horizontal="left"/>
    </xf>
    <xf numFmtId="0" fontId="3" fillId="3" borderId="7" xfId="0" applyFont="1" applyFill="1" applyBorder="1" applyAlignment="1">
      <alignment vertical="top"/>
    </xf>
    <xf numFmtId="0" fontId="0" fillId="3" borderId="4" xfId="0" applyFill="1" applyBorder="1" applyAlignment="1"/>
    <xf numFmtId="1" fontId="2" fillId="3" borderId="14" xfId="0" applyNumberFormat="1" applyFont="1" applyFill="1" applyBorder="1" applyAlignment="1">
      <alignment horizontal="center"/>
    </xf>
    <xf numFmtId="0" fontId="2" fillId="3" borderId="26" xfId="0" applyFont="1" applyFill="1" applyBorder="1" applyAlignment="1"/>
    <xf numFmtId="0" fontId="2" fillId="3" borderId="23" xfId="0" applyFont="1" applyFill="1" applyBorder="1" applyAlignment="1"/>
    <xf numFmtId="1" fontId="2" fillId="3" borderId="9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1" fontId="2" fillId="3" borderId="42" xfId="0" applyNumberFormat="1" applyFont="1" applyFill="1" applyBorder="1" applyAlignment="1">
      <alignment horizontal="center"/>
    </xf>
    <xf numFmtId="0" fontId="4" fillId="3" borderId="10" xfId="0" applyFont="1" applyFill="1" applyBorder="1"/>
    <xf numFmtId="0" fontId="0" fillId="3" borderId="27" xfId="0" applyFill="1" applyBorder="1"/>
    <xf numFmtId="0" fontId="0" fillId="3" borderId="10" xfId="0" applyFill="1" applyBorder="1"/>
    <xf numFmtId="1" fontId="2" fillId="3" borderId="14" xfId="0" applyNumberFormat="1" applyFont="1" applyFill="1" applyBorder="1" applyAlignment="1">
      <alignment horizontal="center" vertical="top"/>
    </xf>
    <xf numFmtId="0" fontId="10" fillId="3" borderId="27" xfId="0" applyFont="1" applyFill="1" applyBorder="1"/>
    <xf numFmtId="0" fontId="4" fillId="3" borderId="7" xfId="0" applyFont="1" applyFill="1" applyBorder="1"/>
    <xf numFmtId="0" fontId="4" fillId="3" borderId="0" xfId="0" applyFont="1" applyFill="1" applyBorder="1"/>
    <xf numFmtId="0" fontId="10" fillId="3" borderId="0" xfId="0" applyFont="1" applyFill="1" applyBorder="1"/>
    <xf numFmtId="0" fontId="0" fillId="3" borderId="0" xfId="0" applyFill="1" applyBorder="1" applyAlignment="1">
      <alignment horizontal="left"/>
    </xf>
    <xf numFmtId="0" fontId="0" fillId="3" borderId="8" xfId="0" applyFill="1" applyBorder="1"/>
    <xf numFmtId="0" fontId="2" fillId="3" borderId="45" xfId="0" applyFont="1" applyFill="1" applyBorder="1" applyAlignment="1"/>
    <xf numFmtId="0" fontId="2" fillId="3" borderId="0" xfId="0" applyFont="1" applyFill="1" applyBorder="1" applyAlignment="1"/>
    <xf numFmtId="0" fontId="2" fillId="3" borderId="0" xfId="0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32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17" fillId="3" borderId="0" xfId="0" applyFont="1" applyFill="1"/>
    <xf numFmtId="0" fontId="3" fillId="3" borderId="7" xfId="0" applyFont="1" applyFill="1" applyBorder="1" applyAlignment="1">
      <alignment vertical="center"/>
    </xf>
    <xf numFmtId="0" fontId="11" fillId="3" borderId="8" xfId="0" applyFont="1" applyFill="1" applyBorder="1" applyAlignment="1">
      <alignment vertical="center"/>
    </xf>
    <xf numFmtId="0" fontId="2" fillId="3" borderId="2" xfId="0" applyFont="1" applyFill="1" applyBorder="1" applyAlignment="1"/>
    <xf numFmtId="0" fontId="0" fillId="3" borderId="2" xfId="0" applyFill="1" applyBorder="1" applyAlignment="1"/>
    <xf numFmtId="0" fontId="0" fillId="3" borderId="46" xfId="0" applyFill="1" applyBorder="1" applyAlignment="1"/>
    <xf numFmtId="1" fontId="2" fillId="3" borderId="28" xfId="0" applyNumberFormat="1" applyFont="1" applyFill="1" applyBorder="1" applyAlignment="1">
      <alignment horizontal="center"/>
    </xf>
    <xf numFmtId="0" fontId="2" fillId="3" borderId="10" xfId="0" applyFont="1" applyFill="1" applyBorder="1" applyAlignment="1"/>
    <xf numFmtId="0" fontId="2" fillId="3" borderId="27" xfId="0" applyFont="1" applyFill="1" applyBorder="1" applyAlignment="1"/>
    <xf numFmtId="1" fontId="2" fillId="3" borderId="33" xfId="0" applyNumberFormat="1" applyFont="1" applyFill="1" applyBorder="1" applyAlignment="1">
      <alignment horizontal="center"/>
    </xf>
    <xf numFmtId="1" fontId="2" fillId="3" borderId="8" xfId="0" applyNumberFormat="1" applyFont="1" applyFill="1" applyBorder="1" applyAlignment="1">
      <alignment horizontal="center"/>
    </xf>
    <xf numFmtId="0" fontId="8" fillId="3" borderId="3" xfId="0" applyFont="1" applyFill="1" applyBorder="1" applyAlignment="1"/>
    <xf numFmtId="0" fontId="8" fillId="3" borderId="5" xfId="0" applyFont="1" applyFill="1" applyBorder="1" applyAlignment="1"/>
    <xf numFmtId="2" fontId="2" fillId="3" borderId="0" xfId="0" applyNumberFormat="1" applyFont="1" applyFill="1" applyBorder="1" applyAlignment="1">
      <alignment horizontal="left" vertical="center"/>
    </xf>
    <xf numFmtId="1" fontId="2" fillId="3" borderId="0" xfId="0" applyNumberFormat="1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1" fontId="2" fillId="3" borderId="19" xfId="0" applyNumberFormat="1" applyFont="1" applyFill="1" applyBorder="1" applyAlignment="1">
      <alignment horizontal="center"/>
    </xf>
    <xf numFmtId="0" fontId="2" fillId="3" borderId="11" xfId="0" applyFont="1" applyFill="1" applyBorder="1" applyAlignment="1"/>
    <xf numFmtId="2" fontId="2" fillId="3" borderId="0" xfId="0" applyNumberFormat="1" applyFont="1" applyFill="1" applyBorder="1" applyAlignment="1">
      <alignment horizontal="center"/>
    </xf>
    <xf numFmtId="165" fontId="2" fillId="3" borderId="0" xfId="0" applyNumberFormat="1" applyFont="1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0" fontId="2" fillId="3" borderId="0" xfId="0" applyFont="1" applyFill="1" applyBorder="1"/>
    <xf numFmtId="0" fontId="0" fillId="3" borderId="0" xfId="0" applyFill="1" applyBorder="1"/>
    <xf numFmtId="0" fontId="12" fillId="3" borderId="0" xfId="0" applyFont="1" applyFill="1"/>
    <xf numFmtId="0" fontId="12" fillId="3" borderId="0" xfId="0" applyFont="1" applyFill="1" applyAlignment="1">
      <alignment horizontal="left"/>
    </xf>
    <xf numFmtId="0" fontId="11" fillId="3" borderId="7" xfId="0" applyFont="1" applyFill="1" applyBorder="1" applyAlignment="1">
      <alignment vertical="center"/>
    </xf>
    <xf numFmtId="0" fontId="11" fillId="3" borderId="7" xfId="0" applyFont="1" applyFill="1" applyBorder="1"/>
    <xf numFmtId="0" fontId="11" fillId="3" borderId="8" xfId="0" applyFont="1" applyFill="1" applyBorder="1"/>
    <xf numFmtId="1" fontId="2" fillId="3" borderId="24" xfId="0" applyNumberFormat="1" applyFont="1" applyFill="1" applyBorder="1" applyAlignment="1">
      <alignment horizontal="center"/>
    </xf>
    <xf numFmtId="0" fontId="3" fillId="3" borderId="10" xfId="0" applyFont="1" applyFill="1" applyBorder="1" applyAlignment="1"/>
    <xf numFmtId="0" fontId="3" fillId="3" borderId="11" xfId="0" applyFont="1" applyFill="1" applyBorder="1" applyAlignment="1"/>
    <xf numFmtId="1" fontId="2" fillId="3" borderId="27" xfId="0" applyNumberFormat="1" applyFont="1" applyFill="1" applyBorder="1" applyAlignment="1">
      <alignment horizontal="center"/>
    </xf>
    <xf numFmtId="165" fontId="2" fillId="3" borderId="13" xfId="0" applyNumberFormat="1" applyFont="1" applyFill="1" applyBorder="1" applyAlignment="1">
      <alignment horizontal="center"/>
    </xf>
    <xf numFmtId="165" fontId="0" fillId="3" borderId="11" xfId="0" applyNumberFormat="1" applyFill="1" applyBorder="1" applyAlignment="1">
      <alignment horizontal="center"/>
    </xf>
    <xf numFmtId="165" fontId="2" fillId="3" borderId="13" xfId="0" applyNumberFormat="1" applyFont="1" applyFill="1" applyBorder="1" applyAlignment="1">
      <alignment horizontal="right"/>
    </xf>
    <xf numFmtId="0" fontId="0" fillId="3" borderId="0" xfId="0" applyFont="1" applyFill="1" applyBorder="1"/>
    <xf numFmtId="1" fontId="0" fillId="3" borderId="0" xfId="0" applyNumberFormat="1" applyFill="1" applyBorder="1" applyAlignment="1"/>
    <xf numFmtId="0" fontId="0" fillId="3" borderId="0" xfId="0" applyFill="1" applyAlignment="1">
      <alignment horizontal="left"/>
    </xf>
    <xf numFmtId="0" fontId="18" fillId="3" borderId="6" xfId="2" applyFont="1" applyFill="1" applyBorder="1" applyAlignment="1">
      <alignment horizontal="center"/>
    </xf>
    <xf numFmtId="0" fontId="2" fillId="3" borderId="0" xfId="0" applyFont="1" applyFill="1" applyBorder="1" applyAlignment="1"/>
    <xf numFmtId="1" fontId="2" fillId="3" borderId="0" xfId="0" applyNumberFormat="1" applyFont="1" applyFill="1" applyBorder="1" applyAlignment="1"/>
    <xf numFmtId="1" fontId="0" fillId="3" borderId="0" xfId="0" applyNumberFormat="1" applyFill="1" applyBorder="1" applyAlignment="1"/>
    <xf numFmtId="0" fontId="2" fillId="3" borderId="0" xfId="0" applyFont="1" applyFill="1" applyAlignment="1"/>
    <xf numFmtId="1" fontId="0" fillId="3" borderId="0" xfId="0" applyNumberFormat="1" applyFill="1" applyBorder="1" applyAlignment="1">
      <alignment horizontal="center"/>
    </xf>
    <xf numFmtId="1" fontId="2" fillId="3" borderId="0" xfId="0" applyNumberFormat="1" applyFont="1" applyFill="1" applyBorder="1" applyAlignment="1">
      <alignment horizontal="center"/>
    </xf>
    <xf numFmtId="0" fontId="0" fillId="3" borderId="0" xfId="0" applyFont="1" applyFill="1" applyAlignment="1"/>
    <xf numFmtId="0" fontId="0" fillId="3" borderId="0" xfId="0" applyFont="1" applyFill="1" applyAlignment="1">
      <alignment horizontal="center"/>
    </xf>
    <xf numFmtId="165" fontId="2" fillId="3" borderId="0" xfId="0" applyNumberFormat="1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2" fontId="2" fillId="3" borderId="11" xfId="0" applyNumberFormat="1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165" fontId="2" fillId="3" borderId="13" xfId="0" applyNumberFormat="1" applyFont="1" applyFill="1" applyBorder="1" applyAlignment="1">
      <alignment horizontal="center"/>
    </xf>
    <xf numFmtId="165" fontId="0" fillId="3" borderId="11" xfId="0" applyNumberFormat="1" applyFill="1" applyBorder="1" applyAlignment="1">
      <alignment horizontal="center"/>
    </xf>
    <xf numFmtId="1" fontId="2" fillId="3" borderId="27" xfId="0" applyNumberFormat="1" applyFont="1" applyFill="1" applyBorder="1" applyAlignment="1">
      <alignment horizontal="center"/>
    </xf>
    <xf numFmtId="165" fontId="2" fillId="3" borderId="11" xfId="0" applyNumberFormat="1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1" fontId="2" fillId="3" borderId="33" xfId="0" applyNumberFormat="1" applyFont="1" applyFill="1" applyBorder="1" applyAlignment="1">
      <alignment horizontal="center"/>
    </xf>
    <xf numFmtId="0" fontId="2" fillId="3" borderId="24" xfId="0" applyFont="1" applyFill="1" applyBorder="1" applyAlignment="1"/>
    <xf numFmtId="0" fontId="2" fillId="3" borderId="17" xfId="0" applyFont="1" applyFill="1" applyBorder="1" applyAlignment="1"/>
    <xf numFmtId="1" fontId="2" fillId="3" borderId="25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1" fontId="2" fillId="3" borderId="17" xfId="0" applyNumberFormat="1" applyFont="1" applyFill="1" applyBorder="1" applyAlignment="1">
      <alignment horizontal="center"/>
    </xf>
    <xf numFmtId="2" fontId="0" fillId="3" borderId="11" xfId="0" applyNumberForma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2" fontId="2" fillId="3" borderId="17" xfId="0" applyNumberFormat="1" applyFont="1" applyFill="1" applyBorder="1" applyAlignment="1">
      <alignment horizontal="center"/>
    </xf>
    <xf numFmtId="0" fontId="4" fillId="3" borderId="10" xfId="0" applyFont="1" applyFill="1" applyBorder="1" applyAlignment="1"/>
    <xf numFmtId="0" fontId="4" fillId="3" borderId="27" xfId="0" applyFont="1" applyFill="1" applyBorder="1" applyAlignment="1"/>
    <xf numFmtId="0" fontId="2" fillId="3" borderId="48" xfId="0" applyFont="1" applyFill="1" applyBorder="1" applyAlignment="1"/>
    <xf numFmtId="0" fontId="2" fillId="3" borderId="49" xfId="0" applyFont="1" applyFill="1" applyBorder="1" applyAlignment="1"/>
    <xf numFmtId="2" fontId="2" fillId="3" borderId="39" xfId="0" applyNumberFormat="1" applyFont="1" applyFill="1" applyBorder="1" applyAlignment="1">
      <alignment horizontal="center"/>
    </xf>
    <xf numFmtId="1" fontId="2" fillId="3" borderId="39" xfId="0" applyNumberFormat="1" applyFont="1" applyFill="1" applyBorder="1" applyAlignment="1">
      <alignment horizontal="center"/>
    </xf>
    <xf numFmtId="0" fontId="2" fillId="3" borderId="34" xfId="0" applyFont="1" applyFill="1" applyBorder="1" applyAlignment="1"/>
    <xf numFmtId="0" fontId="2" fillId="3" borderId="12" xfId="0" applyFont="1" applyFill="1" applyBorder="1" applyAlignment="1"/>
    <xf numFmtId="2" fontId="2" fillId="3" borderId="12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0" fontId="8" fillId="3" borderId="3" xfId="0" applyFont="1" applyFill="1" applyBorder="1" applyAlignment="1"/>
    <xf numFmtId="0" fontId="8" fillId="3" borderId="5" xfId="0" applyFont="1" applyFill="1" applyBorder="1" applyAlignment="1"/>
    <xf numFmtId="0" fontId="0" fillId="3" borderId="5" xfId="0" applyFill="1" applyBorder="1" applyAlignment="1"/>
    <xf numFmtId="0" fontId="3" fillId="3" borderId="47" xfId="0" applyFont="1" applyFill="1" applyBorder="1" applyAlignment="1"/>
    <xf numFmtId="0" fontId="3" fillId="3" borderId="37" xfId="0" applyFont="1" applyFill="1" applyBorder="1" applyAlignment="1"/>
    <xf numFmtId="1" fontId="2" fillId="3" borderId="16" xfId="0" applyNumberFormat="1" applyFont="1" applyFill="1" applyBorder="1" applyAlignment="1">
      <alignment horizontal="center"/>
    </xf>
    <xf numFmtId="1" fontId="2" fillId="3" borderId="18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0" fillId="3" borderId="0" xfId="0" applyFill="1" applyBorder="1" applyAlignment="1">
      <alignment horizontal="center" vertical="center"/>
    </xf>
    <xf numFmtId="0" fontId="13" fillId="3" borderId="0" xfId="0" applyFont="1" applyFill="1" applyAlignment="1">
      <alignment horizontal="center"/>
    </xf>
    <xf numFmtId="0" fontId="14" fillId="3" borderId="0" xfId="0" applyFont="1" applyFill="1" applyAlignment="1"/>
    <xf numFmtId="0" fontId="6" fillId="3" borderId="0" xfId="0" applyFont="1" applyFill="1" applyAlignment="1">
      <alignment horizontal="center"/>
    </xf>
    <xf numFmtId="0" fontId="0" fillId="3" borderId="0" xfId="0" applyFill="1" applyAlignment="1"/>
    <xf numFmtId="0" fontId="8" fillId="3" borderId="0" xfId="0" applyFont="1" applyFill="1" applyAlignment="1">
      <alignment horizontal="center"/>
    </xf>
    <xf numFmtId="0" fontId="9" fillId="3" borderId="0" xfId="0" applyFont="1" applyFill="1" applyAlignment="1"/>
    <xf numFmtId="0" fontId="4" fillId="3" borderId="0" xfId="0" applyFont="1" applyFill="1" applyAlignment="1">
      <alignment horizontal="left"/>
    </xf>
    <xf numFmtId="0" fontId="10" fillId="3" borderId="0" xfId="0" applyFont="1" applyFill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2" xfId="0" applyFont="1" applyFill="1" applyBorder="1" applyAlignment="1"/>
    <xf numFmtId="0" fontId="0" fillId="3" borderId="0" xfId="0" applyFill="1" applyBorder="1" applyAlignment="1"/>
    <xf numFmtId="165" fontId="0" fillId="3" borderId="0" xfId="0" applyNumberForma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0" fontId="12" fillId="3" borderId="0" xfId="0" applyFont="1" applyFill="1" applyAlignment="1">
      <alignment horizontal="left"/>
    </xf>
    <xf numFmtId="0" fontId="12" fillId="3" borderId="0" xfId="0" applyFont="1" applyFill="1" applyAlignment="1"/>
    <xf numFmtId="0" fontId="0" fillId="3" borderId="0" xfId="0" applyFont="1" applyFill="1" applyBorder="1" applyAlignment="1"/>
    <xf numFmtId="165" fontId="0" fillId="3" borderId="0" xfId="0" applyNumberFormat="1" applyFont="1" applyFill="1" applyBorder="1" applyAlignment="1">
      <alignment horizontal="center"/>
    </xf>
    <xf numFmtId="1" fontId="0" fillId="3" borderId="0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2" fillId="3" borderId="0" xfId="0" applyFont="1" applyFill="1" applyAlignment="1">
      <alignment horizontal="center"/>
    </xf>
    <xf numFmtId="165" fontId="2" fillId="3" borderId="25" xfId="0" applyNumberFormat="1" applyFont="1" applyFill="1" applyBorder="1" applyAlignment="1">
      <alignment horizontal="center"/>
    </xf>
    <xf numFmtId="165" fontId="2" fillId="3" borderId="15" xfId="0" applyNumberFormat="1" applyFont="1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center"/>
    </xf>
    <xf numFmtId="2" fontId="2" fillId="3" borderId="33" xfId="0" applyNumberFormat="1" applyFont="1" applyFill="1" applyBorder="1" applyAlignment="1">
      <alignment horizontal="center"/>
    </xf>
    <xf numFmtId="2" fontId="2" fillId="3" borderId="0" xfId="0" applyNumberFormat="1" applyFont="1" applyFill="1" applyBorder="1" applyAlignment="1">
      <alignment horizontal="left" vertical="center"/>
    </xf>
    <xf numFmtId="2" fontId="2" fillId="3" borderId="21" xfId="0" applyNumberFormat="1" applyFont="1" applyFill="1" applyBorder="1" applyAlignment="1">
      <alignment horizontal="center"/>
    </xf>
    <xf numFmtId="1" fontId="2" fillId="3" borderId="50" xfId="0" applyNumberFormat="1" applyFont="1" applyFill="1" applyBorder="1" applyAlignment="1">
      <alignment horizontal="center"/>
    </xf>
    <xf numFmtId="0" fontId="6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/>
    <xf numFmtId="0" fontId="3" fillId="3" borderId="0" xfId="0" applyFont="1" applyFill="1" applyAlignment="1">
      <alignment horizontal="left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33" xfId="0" applyNumberFormat="1" applyFont="1" applyFill="1" applyBorder="1" applyAlignment="1">
      <alignment horizontal="center" vertical="center"/>
    </xf>
    <xf numFmtId="0" fontId="0" fillId="3" borderId="10" xfId="0" applyFill="1" applyBorder="1" applyAlignment="1"/>
    <xf numFmtId="0" fontId="0" fillId="3" borderId="33" xfId="0" applyFill="1" applyBorder="1" applyAlignment="1"/>
    <xf numFmtId="0" fontId="2" fillId="3" borderId="3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3" borderId="2" xfId="0" applyFont="1" applyFill="1" applyBorder="1" applyAlignment="1"/>
    <xf numFmtId="0" fontId="0" fillId="3" borderId="46" xfId="0" applyFont="1" applyFill="1" applyBorder="1" applyAlignment="1"/>
    <xf numFmtId="0" fontId="2" fillId="3" borderId="43" xfId="0" applyFont="1" applyFill="1" applyBorder="1" applyAlignment="1"/>
    <xf numFmtId="0" fontId="2" fillId="3" borderId="44" xfId="0" applyFont="1" applyFill="1" applyBorder="1" applyAlignment="1"/>
    <xf numFmtId="165" fontId="2" fillId="3" borderId="39" xfId="0" applyNumberFormat="1" applyFont="1" applyFill="1" applyBorder="1" applyAlignment="1">
      <alignment horizontal="center"/>
    </xf>
    <xf numFmtId="165" fontId="2" fillId="3" borderId="10" xfId="0" applyNumberFormat="1" applyFont="1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0" fillId="3" borderId="27" xfId="0" applyFill="1" applyBorder="1" applyAlignment="1"/>
    <xf numFmtId="0" fontId="2" fillId="3" borderId="40" xfId="0" applyFont="1" applyFill="1" applyBorder="1" applyAlignment="1"/>
    <xf numFmtId="0" fontId="2" fillId="3" borderId="41" xfId="0" applyFont="1" applyFill="1" applyBorder="1" applyAlignment="1"/>
    <xf numFmtId="165" fontId="2" fillId="3" borderId="41" xfId="0" applyNumberFormat="1" applyFont="1" applyFill="1" applyBorder="1" applyAlignment="1">
      <alignment horizontal="center"/>
    </xf>
    <xf numFmtId="1" fontId="2" fillId="3" borderId="41" xfId="0" applyNumberFormat="1" applyFont="1" applyFill="1" applyBorder="1" applyAlignment="1">
      <alignment horizontal="center"/>
    </xf>
    <xf numFmtId="0" fontId="2" fillId="3" borderId="20" xfId="0" applyFont="1" applyFill="1" applyBorder="1" applyAlignment="1"/>
    <xf numFmtId="0" fontId="2" fillId="3" borderId="21" xfId="0" applyFont="1" applyFill="1" applyBorder="1" applyAlignment="1"/>
    <xf numFmtId="1" fontId="2" fillId="3" borderId="21" xfId="0" applyNumberFormat="1" applyFont="1" applyFill="1" applyBorder="1" applyAlignment="1">
      <alignment horizontal="center"/>
    </xf>
    <xf numFmtId="1" fontId="2" fillId="3" borderId="30" xfId="0" applyNumberFormat="1" applyFont="1" applyFill="1" applyBorder="1" applyAlignment="1">
      <alignment horizontal="center"/>
    </xf>
    <xf numFmtId="1" fontId="2" fillId="3" borderId="2" xfId="0" applyNumberFormat="1" applyFont="1" applyFill="1" applyBorder="1" applyAlignment="1">
      <alignment horizontal="center"/>
    </xf>
    <xf numFmtId="0" fontId="2" fillId="3" borderId="38" xfId="0" applyFont="1" applyFill="1" applyBorder="1" applyAlignment="1"/>
    <xf numFmtId="0" fontId="2" fillId="3" borderId="39" xfId="0" applyFont="1" applyFill="1" applyBorder="1" applyAlignment="1"/>
    <xf numFmtId="165" fontId="2" fillId="3" borderId="16" xfId="0" applyNumberFormat="1" applyFont="1" applyFill="1" applyBorder="1" applyAlignment="1">
      <alignment horizontal="center"/>
    </xf>
    <xf numFmtId="1" fontId="2" fillId="3" borderId="22" xfId="0" applyNumberFormat="1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165" fontId="2" fillId="3" borderId="21" xfId="0" applyNumberFormat="1" applyFont="1" applyFill="1" applyBorder="1" applyAlignment="1">
      <alignment horizontal="center"/>
    </xf>
    <xf numFmtId="0" fontId="18" fillId="3" borderId="20" xfId="2" applyFont="1" applyFill="1" applyBorder="1" applyAlignment="1"/>
    <xf numFmtId="0" fontId="18" fillId="3" borderId="21" xfId="2" applyFont="1" applyFill="1" applyBorder="1" applyAlignment="1"/>
    <xf numFmtId="165" fontId="18" fillId="3" borderId="21" xfId="2" applyNumberFormat="1" applyFont="1" applyFill="1" applyBorder="1" applyAlignment="1">
      <alignment horizontal="center"/>
    </xf>
    <xf numFmtId="1" fontId="18" fillId="3" borderId="21" xfId="2" applyNumberFormat="1" applyFont="1" applyFill="1" applyBorder="1" applyAlignment="1">
      <alignment horizontal="center"/>
    </xf>
    <xf numFmtId="1" fontId="18" fillId="3" borderId="30" xfId="0" applyNumberFormat="1" applyFont="1" applyFill="1" applyBorder="1" applyAlignment="1">
      <alignment horizontal="center"/>
    </xf>
    <xf numFmtId="1" fontId="18" fillId="3" borderId="2" xfId="0" applyNumberFormat="1" applyFont="1" applyFill="1" applyBorder="1" applyAlignment="1">
      <alignment horizontal="center"/>
    </xf>
    <xf numFmtId="0" fontId="2" fillId="3" borderId="36" xfId="0" applyFont="1" applyFill="1" applyBorder="1" applyAlignment="1"/>
    <xf numFmtId="0" fontId="2" fillId="3" borderId="16" xfId="0" applyFont="1" applyFill="1" applyBorder="1" applyAlignment="1"/>
    <xf numFmtId="165" fontId="2" fillId="3" borderId="18" xfId="0" applyNumberFormat="1" applyFont="1" applyFill="1" applyBorder="1" applyAlignment="1">
      <alignment horizontal="center"/>
    </xf>
    <xf numFmtId="165" fontId="2" fillId="3" borderId="37" xfId="0" applyNumberFormat="1" applyFont="1" applyFill="1" applyBorder="1" applyAlignment="1">
      <alignment horizontal="center"/>
    </xf>
    <xf numFmtId="1" fontId="2" fillId="3" borderId="37" xfId="0" applyNumberFormat="1" applyFont="1" applyFill="1" applyBorder="1" applyAlignment="1">
      <alignment horizontal="center"/>
    </xf>
    <xf numFmtId="0" fontId="2" fillId="3" borderId="42" xfId="0" applyFont="1" applyFill="1" applyBorder="1" applyAlignment="1"/>
    <xf numFmtId="165" fontId="2" fillId="3" borderId="33" xfId="0" applyNumberFormat="1" applyFont="1" applyFill="1" applyBorder="1" applyAlignment="1">
      <alignment horizontal="center"/>
    </xf>
    <xf numFmtId="1" fontId="2" fillId="3" borderId="34" xfId="0" applyNumberFormat="1" applyFont="1" applyFill="1" applyBorder="1" applyAlignment="1"/>
    <xf numFmtId="1" fontId="2" fillId="3" borderId="35" xfId="0" applyNumberFormat="1" applyFont="1" applyFill="1" applyBorder="1" applyAlignment="1"/>
    <xf numFmtId="0" fontId="8" fillId="3" borderId="10" xfId="0" applyFont="1" applyFill="1" applyBorder="1" applyAlignment="1"/>
    <xf numFmtId="0" fontId="8" fillId="3" borderId="27" xfId="0" applyFont="1" applyFill="1" applyBorder="1" applyAlignment="1"/>
    <xf numFmtId="1" fontId="0" fillId="3" borderId="27" xfId="0" applyNumberFormat="1" applyFill="1" applyBorder="1" applyAlignment="1">
      <alignment horizontal="center"/>
    </xf>
    <xf numFmtId="0" fontId="2" fillId="3" borderId="28" xfId="0" applyFont="1" applyFill="1" applyBorder="1" applyAlignment="1"/>
    <xf numFmtId="0" fontId="2" fillId="3" borderId="29" xfId="0" applyFont="1" applyFill="1" applyBorder="1" applyAlignment="1"/>
    <xf numFmtId="1" fontId="2" fillId="3" borderId="31" xfId="0" applyNumberFormat="1" applyFont="1" applyFill="1" applyBorder="1" applyAlignment="1">
      <alignment horizontal="center"/>
    </xf>
    <xf numFmtId="2" fontId="2" fillId="3" borderId="22" xfId="0" applyNumberFormat="1" applyFont="1" applyFill="1" applyBorder="1" applyAlignment="1">
      <alignment horizontal="center"/>
    </xf>
    <xf numFmtId="2" fontId="2" fillId="3" borderId="23" xfId="0" applyNumberFormat="1" applyFont="1" applyFill="1" applyBorder="1" applyAlignment="1">
      <alignment horizontal="center"/>
    </xf>
    <xf numFmtId="1" fontId="2" fillId="3" borderId="23" xfId="0" applyNumberFormat="1" applyFont="1" applyFill="1" applyBorder="1" applyAlignment="1">
      <alignment horizontal="center"/>
    </xf>
    <xf numFmtId="165" fontId="2" fillId="3" borderId="22" xfId="0" applyNumberFormat="1" applyFont="1" applyFill="1" applyBorder="1" applyAlignment="1">
      <alignment horizontal="center"/>
    </xf>
    <xf numFmtId="165" fontId="0" fillId="3" borderId="23" xfId="0" applyNumberFormat="1" applyFill="1" applyBorder="1" applyAlignment="1">
      <alignment horizontal="center"/>
    </xf>
    <xf numFmtId="0" fontId="2" fillId="3" borderId="7" xfId="0" applyFont="1" applyFill="1" applyBorder="1" applyAlignment="1"/>
    <xf numFmtId="0" fontId="2" fillId="3" borderId="8" xfId="0" applyFont="1" applyFill="1" applyBorder="1" applyAlignment="1"/>
    <xf numFmtId="2" fontId="2" fillId="3" borderId="7" xfId="0" applyNumberFormat="1" applyFont="1" applyFill="1" applyBorder="1" applyAlignment="1">
      <alignment horizontal="center"/>
    </xf>
    <xf numFmtId="2" fontId="2" fillId="3" borderId="8" xfId="0" applyNumberFormat="1" applyFont="1" applyFill="1" applyBorder="1" applyAlignment="1">
      <alignment horizontal="center"/>
    </xf>
    <xf numFmtId="1" fontId="2" fillId="3" borderId="7" xfId="0" applyNumberFormat="1" applyFont="1" applyFill="1" applyBorder="1" applyAlignment="1"/>
    <xf numFmtId="1" fontId="2" fillId="3" borderId="8" xfId="0" applyNumberFormat="1" applyFont="1" applyFill="1" applyBorder="1" applyAlignment="1"/>
    <xf numFmtId="165" fontId="2" fillId="3" borderId="23" xfId="0" applyNumberFormat="1" applyFont="1" applyFill="1" applyBorder="1" applyAlignment="1">
      <alignment horizontal="center"/>
    </xf>
    <xf numFmtId="0" fontId="2" fillId="3" borderId="15" xfId="0" applyFont="1" applyFill="1" applyBorder="1" applyAlignment="1"/>
    <xf numFmtId="2" fontId="2" fillId="3" borderId="16" xfId="0" applyNumberFormat="1" applyFont="1" applyFill="1" applyBorder="1" applyAlignment="1">
      <alignment horizontal="center"/>
    </xf>
    <xf numFmtId="0" fontId="4" fillId="3" borderId="5" xfId="0" applyFont="1" applyFill="1" applyBorder="1" applyAlignment="1"/>
    <xf numFmtId="0" fontId="2" fillId="3" borderId="10" xfId="0" applyFont="1" applyFill="1" applyBorder="1" applyAlignment="1"/>
    <xf numFmtId="0" fontId="2" fillId="3" borderId="11" xfId="0" applyFont="1" applyFill="1" applyBorder="1" applyAlignment="1"/>
    <xf numFmtId="165" fontId="2" fillId="3" borderId="12" xfId="0" applyNumberFormat="1" applyFont="1" applyFill="1" applyBorder="1" applyAlignment="1">
      <alignment horizontal="center"/>
    </xf>
    <xf numFmtId="0" fontId="1" fillId="3" borderId="11" xfId="0" applyFont="1" applyFill="1" applyBorder="1" applyAlignment="1"/>
    <xf numFmtId="166" fontId="2" fillId="3" borderId="13" xfId="1" applyNumberFormat="1" applyFont="1" applyFill="1" applyBorder="1" applyAlignment="1"/>
    <xf numFmtId="166" fontId="2" fillId="3" borderId="11" xfId="1" applyNumberFormat="1" applyFont="1" applyFill="1" applyBorder="1" applyAlignment="1"/>
    <xf numFmtId="0" fontId="7" fillId="3" borderId="0" xfId="0" applyFont="1" applyFill="1" applyAlignment="1"/>
    <xf numFmtId="1" fontId="8" fillId="3" borderId="8" xfId="0" applyNumberFormat="1" applyFont="1" applyFill="1" applyBorder="1"/>
  </cellXfs>
  <cellStyles count="3">
    <cellStyle name="Обычный" xfId="0" builtinId="0"/>
    <cellStyle name="Финансовый" xfId="1" builtinId="3"/>
    <cellStyle name="Хороший" xfId="2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56"/>
  <sheetViews>
    <sheetView tabSelected="1" workbookViewId="0">
      <selection activeCell="B121" sqref="B121:L121"/>
    </sheetView>
  </sheetViews>
  <sheetFormatPr defaultRowHeight="15" x14ac:dyDescent="0.25"/>
  <cols>
    <col min="1" max="1" width="2.85546875" style="1" customWidth="1"/>
    <col min="2" max="2" width="11.85546875" style="1" customWidth="1"/>
    <col min="3" max="3" width="22.140625" style="1" customWidth="1"/>
    <col min="4" max="4" width="8.28515625" style="1" customWidth="1"/>
    <col min="5" max="5" width="6.5703125" style="1" customWidth="1"/>
    <col min="6" max="6" width="5.140625" style="1" customWidth="1"/>
    <col min="7" max="7" width="6.5703125" style="1" customWidth="1"/>
    <col min="8" max="8" width="5.42578125" style="1" customWidth="1"/>
    <col min="9" max="9" width="0.5703125" style="1" customWidth="1"/>
    <col min="10" max="10" width="9.140625" style="1"/>
    <col min="11" max="11" width="5.28515625" style="1" customWidth="1"/>
    <col min="12" max="12" width="12.7109375" style="1" customWidth="1"/>
    <col min="13" max="16384" width="9.140625" style="1"/>
  </cols>
  <sheetData>
    <row r="1" spans="2:12" x14ac:dyDescent="0.25">
      <c r="J1" s="2" t="s">
        <v>0</v>
      </c>
      <c r="K1" s="2"/>
    </row>
    <row r="2" spans="2:12" x14ac:dyDescent="0.25">
      <c r="G2" s="3"/>
      <c r="H2" s="176" t="s">
        <v>1</v>
      </c>
      <c r="I2" s="176"/>
      <c r="J2" s="176"/>
      <c r="K2" s="176"/>
      <c r="L2" s="176"/>
    </row>
    <row r="3" spans="2:12" x14ac:dyDescent="0.25">
      <c r="B3" s="4"/>
      <c r="C3" s="155"/>
      <c r="D3" s="155"/>
      <c r="E3" s="155"/>
      <c r="F3" s="155"/>
      <c r="G3" s="176" t="s">
        <v>2</v>
      </c>
      <c r="H3" s="175"/>
      <c r="I3" s="175"/>
      <c r="J3" s="175"/>
      <c r="K3" s="175"/>
      <c r="L3" s="175"/>
    </row>
    <row r="4" spans="2:12" ht="15.75" x14ac:dyDescent="0.25">
      <c r="B4" s="5" t="s">
        <v>3</v>
      </c>
      <c r="C4" s="2"/>
      <c r="D4" s="2"/>
      <c r="G4" s="3"/>
      <c r="H4" s="176" t="s">
        <v>4</v>
      </c>
      <c r="I4" s="176"/>
      <c r="J4" s="176"/>
      <c r="K4" s="176"/>
      <c r="L4" s="176"/>
    </row>
    <row r="5" spans="2:12" x14ac:dyDescent="0.25">
      <c r="B5" s="3"/>
      <c r="C5" s="3"/>
      <c r="D5" s="3"/>
      <c r="E5" s="6"/>
      <c r="F5" s="6"/>
      <c r="G5" s="3"/>
      <c r="H5" s="3"/>
      <c r="I5" s="176" t="s">
        <v>5</v>
      </c>
      <c r="J5" s="176"/>
      <c r="K5" s="176"/>
      <c r="L5" s="176"/>
    </row>
    <row r="6" spans="2:12" ht="15.75" x14ac:dyDescent="0.25">
      <c r="B6" s="7" t="s">
        <v>6</v>
      </c>
      <c r="C6" s="3"/>
      <c r="D6" s="3"/>
      <c r="E6" s="6"/>
      <c r="F6" s="6"/>
      <c r="G6" s="3"/>
      <c r="H6" s="3"/>
      <c r="I6" s="3"/>
      <c r="J6" s="3"/>
      <c r="K6" s="3"/>
      <c r="L6" s="3"/>
    </row>
    <row r="7" spans="2:12" x14ac:dyDescent="0.25">
      <c r="B7" s="8"/>
      <c r="C7" s="6"/>
      <c r="D7" s="3" t="s">
        <v>7</v>
      </c>
      <c r="E7" s="6"/>
      <c r="F7" s="6"/>
      <c r="G7" s="6"/>
      <c r="H7" s="3"/>
      <c r="I7" s="3"/>
      <c r="J7" s="176"/>
      <c r="K7" s="176"/>
      <c r="L7" s="176"/>
    </row>
    <row r="8" spans="2:12" x14ac:dyDescent="0.25">
      <c r="B8" s="9"/>
      <c r="C8" s="6"/>
      <c r="D8" s="3"/>
      <c r="E8" s="6"/>
      <c r="F8" s="6"/>
      <c r="G8" s="6"/>
      <c r="H8" s="3"/>
      <c r="I8" s="3"/>
      <c r="J8" s="10"/>
      <c r="K8" s="10"/>
      <c r="L8" s="10"/>
    </row>
    <row r="9" spans="2:12" ht="21" x14ac:dyDescent="0.35">
      <c r="B9" s="147" t="s">
        <v>86</v>
      </c>
      <c r="C9" s="147"/>
      <c r="D9" s="147"/>
      <c r="E9" s="147"/>
      <c r="F9" s="147"/>
      <c r="G9" s="147"/>
      <c r="H9" s="147"/>
      <c r="I9" s="147"/>
      <c r="J9" s="147"/>
      <c r="K9" s="147"/>
      <c r="L9" s="250"/>
    </row>
    <row r="10" spans="2:12" ht="18.75" x14ac:dyDescent="0.3">
      <c r="B10" s="149" t="s">
        <v>8</v>
      </c>
      <c r="C10" s="150"/>
      <c r="D10" s="150"/>
      <c r="E10" s="150"/>
      <c r="F10" s="150"/>
      <c r="G10" s="150"/>
      <c r="H10" s="150"/>
      <c r="I10" s="150"/>
      <c r="J10" s="150"/>
      <c r="K10" s="150"/>
      <c r="L10" s="150"/>
    </row>
    <row r="11" spans="2:12" ht="21" x14ac:dyDescent="0.35">
      <c r="B11" s="172" t="s">
        <v>9</v>
      </c>
      <c r="C11" s="172"/>
      <c r="D11" s="172"/>
      <c r="E11" s="172"/>
      <c r="F11" s="172"/>
      <c r="G11" s="172"/>
      <c r="H11" s="172"/>
      <c r="I11" s="172"/>
      <c r="J11" s="172"/>
      <c r="K11" s="172"/>
      <c r="L11" s="172"/>
    </row>
    <row r="12" spans="2:12" ht="15.75" x14ac:dyDescent="0.25">
      <c r="B12" s="151" t="s">
        <v>74</v>
      </c>
      <c r="C12" s="152"/>
      <c r="D12" s="152"/>
      <c r="E12" s="152"/>
      <c r="F12" s="152"/>
      <c r="G12" s="152"/>
      <c r="H12" s="152"/>
      <c r="I12" s="152"/>
      <c r="J12" s="152"/>
      <c r="K12" s="152"/>
      <c r="L12" s="152"/>
    </row>
    <row r="13" spans="2:12" ht="16.5" thickBot="1" x14ac:dyDescent="0.3">
      <c r="B13" s="153" t="s">
        <v>84</v>
      </c>
      <c r="C13" s="153"/>
      <c r="D13" s="153"/>
      <c r="E13" s="153"/>
      <c r="F13" s="153"/>
      <c r="G13" s="153"/>
      <c r="H13" s="153"/>
      <c r="I13" s="153"/>
      <c r="J13" s="153"/>
      <c r="K13" s="153"/>
      <c r="L13" s="154"/>
    </row>
    <row r="14" spans="2:12" x14ac:dyDescent="0.25">
      <c r="B14" s="134" t="s">
        <v>10</v>
      </c>
      <c r="C14" s="135"/>
      <c r="D14" s="138" t="s">
        <v>11</v>
      </c>
      <c r="E14" s="139"/>
      <c r="F14" s="11"/>
      <c r="G14" s="12"/>
      <c r="H14" s="11"/>
      <c r="I14" s="12"/>
      <c r="J14" s="13"/>
      <c r="K14" s="14"/>
      <c r="L14" s="15" t="s">
        <v>12</v>
      </c>
    </row>
    <row r="15" spans="2:12" x14ac:dyDescent="0.25">
      <c r="B15" s="136"/>
      <c r="C15" s="137"/>
      <c r="D15" s="140" t="s">
        <v>13</v>
      </c>
      <c r="E15" s="141"/>
      <c r="F15" s="142" t="s">
        <v>14</v>
      </c>
      <c r="G15" s="143"/>
      <c r="H15" s="142" t="s">
        <v>15</v>
      </c>
      <c r="I15" s="143"/>
      <c r="J15" s="136" t="s">
        <v>16</v>
      </c>
      <c r="K15" s="144"/>
      <c r="L15" s="16" t="s">
        <v>17</v>
      </c>
    </row>
    <row r="16" spans="2:12" x14ac:dyDescent="0.25">
      <c r="B16" s="136"/>
      <c r="C16" s="137"/>
      <c r="D16" s="140" t="s">
        <v>18</v>
      </c>
      <c r="E16" s="141"/>
      <c r="F16" s="17"/>
      <c r="G16" s="18"/>
      <c r="H16" s="19" t="s">
        <v>19</v>
      </c>
      <c r="I16" s="20"/>
      <c r="J16" s="21" t="s">
        <v>20</v>
      </c>
      <c r="K16" s="22"/>
      <c r="L16" s="16" t="s">
        <v>21</v>
      </c>
    </row>
    <row r="17" spans="2:12" ht="15.75" thickBot="1" x14ac:dyDescent="0.3">
      <c r="B17" s="136"/>
      <c r="C17" s="137"/>
      <c r="D17" s="140"/>
      <c r="E17" s="141"/>
      <c r="F17" s="17"/>
      <c r="G17" s="18"/>
      <c r="H17" s="17"/>
      <c r="I17" s="18"/>
      <c r="J17" s="23" t="s">
        <v>22</v>
      </c>
      <c r="K17" s="22"/>
      <c r="L17" s="16" t="s">
        <v>23</v>
      </c>
    </row>
    <row r="18" spans="2:12" ht="19.5" thickBot="1" x14ac:dyDescent="0.35">
      <c r="B18" s="127" t="s">
        <v>24</v>
      </c>
      <c r="C18" s="128"/>
      <c r="D18" s="243" t="s">
        <v>25</v>
      </c>
      <c r="E18" s="243"/>
      <c r="F18" s="129"/>
      <c r="G18" s="129"/>
      <c r="H18" s="129"/>
      <c r="I18" s="129"/>
      <c r="J18" s="129"/>
      <c r="K18" s="129"/>
      <c r="L18" s="24"/>
    </row>
    <row r="19" spans="2:12" ht="15.75" thickBot="1" x14ac:dyDescent="0.3">
      <c r="B19" s="244" t="s">
        <v>26</v>
      </c>
      <c r="C19" s="245"/>
      <c r="D19" s="246">
        <v>1</v>
      </c>
      <c r="E19" s="103"/>
      <c r="F19" s="126">
        <v>270000</v>
      </c>
      <c r="G19" s="126"/>
      <c r="H19" s="126"/>
      <c r="I19" s="126"/>
      <c r="J19" s="126">
        <f>D19*F19</f>
        <v>270000</v>
      </c>
      <c r="K19" s="101"/>
      <c r="L19" s="25">
        <f>J19*12</f>
        <v>3240000</v>
      </c>
    </row>
    <row r="20" spans="2:12" ht="15.75" thickBot="1" x14ac:dyDescent="0.3">
      <c r="B20" s="234" t="s">
        <v>27</v>
      </c>
      <c r="C20" s="241"/>
      <c r="D20" s="204">
        <v>1</v>
      </c>
      <c r="E20" s="204"/>
      <c r="F20" s="113">
        <v>143000</v>
      </c>
      <c r="G20" s="113"/>
      <c r="H20" s="113"/>
      <c r="I20" s="113"/>
      <c r="J20" s="126">
        <f t="shared" ref="J20:J24" si="0">D20*F20</f>
        <v>143000</v>
      </c>
      <c r="K20" s="101"/>
      <c r="L20" s="25">
        <f t="shared" ref="L20:L24" si="1">J20*12</f>
        <v>1716000</v>
      </c>
    </row>
    <row r="21" spans="2:12" ht="15.75" thickBot="1" x14ac:dyDescent="0.3">
      <c r="B21" s="197" t="s">
        <v>28</v>
      </c>
      <c r="C21" s="198"/>
      <c r="D21" s="242">
        <v>9.36</v>
      </c>
      <c r="E21" s="242"/>
      <c r="F21" s="199">
        <v>165000</v>
      </c>
      <c r="G21" s="199"/>
      <c r="H21" s="199"/>
      <c r="I21" s="199"/>
      <c r="J21" s="126">
        <f t="shared" si="0"/>
        <v>1544400</v>
      </c>
      <c r="K21" s="101"/>
      <c r="L21" s="25">
        <f t="shared" si="1"/>
        <v>18532800</v>
      </c>
    </row>
    <row r="22" spans="2:12" ht="15.75" thickBot="1" x14ac:dyDescent="0.3">
      <c r="B22" s="197" t="s">
        <v>29</v>
      </c>
      <c r="C22" s="198"/>
      <c r="D22" s="232">
        <v>1</v>
      </c>
      <c r="E22" s="240"/>
      <c r="F22" s="199">
        <v>128500</v>
      </c>
      <c r="G22" s="199"/>
      <c r="H22" s="205"/>
      <c r="I22" s="231"/>
      <c r="J22" s="126">
        <f t="shared" si="0"/>
        <v>128500</v>
      </c>
      <c r="K22" s="101"/>
      <c r="L22" s="25">
        <f t="shared" si="1"/>
        <v>1542000</v>
      </c>
    </row>
    <row r="23" spans="2:12" ht="15.75" thickBot="1" x14ac:dyDescent="0.3">
      <c r="B23" s="109" t="s">
        <v>30</v>
      </c>
      <c r="C23" s="110"/>
      <c r="D23" s="165">
        <v>2</v>
      </c>
      <c r="E23" s="166"/>
      <c r="F23" s="113">
        <v>128500</v>
      </c>
      <c r="G23" s="113"/>
      <c r="H23" s="111"/>
      <c r="I23" s="112"/>
      <c r="J23" s="126">
        <f t="shared" si="0"/>
        <v>257000</v>
      </c>
      <c r="K23" s="101"/>
      <c r="L23" s="25">
        <f t="shared" si="1"/>
        <v>3084000</v>
      </c>
    </row>
    <row r="24" spans="2:12" ht="15.75" thickBot="1" x14ac:dyDescent="0.3">
      <c r="B24" s="26" t="s">
        <v>31</v>
      </c>
      <c r="C24" s="27"/>
      <c r="D24" s="229">
        <v>1.25</v>
      </c>
      <c r="E24" s="230"/>
      <c r="F24" s="205">
        <v>128500</v>
      </c>
      <c r="G24" s="231"/>
      <c r="H24" s="232"/>
      <c r="I24" s="233"/>
      <c r="J24" s="126">
        <f t="shared" si="0"/>
        <v>160625</v>
      </c>
      <c r="K24" s="101"/>
      <c r="L24" s="25">
        <f t="shared" si="1"/>
        <v>1927500</v>
      </c>
    </row>
    <row r="25" spans="2:12" ht="15.75" thickBot="1" x14ac:dyDescent="0.3">
      <c r="B25" s="234" t="s">
        <v>32</v>
      </c>
      <c r="C25" s="235"/>
      <c r="D25" s="236">
        <f>SUM(D19:D24)</f>
        <v>15.61</v>
      </c>
      <c r="E25" s="237"/>
      <c r="F25" s="95"/>
      <c r="G25" s="95"/>
      <c r="H25" s="238"/>
      <c r="I25" s="239"/>
      <c r="J25" s="95">
        <f>SUM(J19:J24)</f>
        <v>2503525</v>
      </c>
      <c r="K25" s="95"/>
      <c r="L25" s="28">
        <f>L19+L20+L21+L22+L23+L24</f>
        <v>30042300</v>
      </c>
    </row>
    <row r="26" spans="2:12" ht="19.5" thickBot="1" x14ac:dyDescent="0.35">
      <c r="B26" s="223" t="s">
        <v>33</v>
      </c>
      <c r="C26" s="224"/>
      <c r="D26" s="105"/>
      <c r="E26" s="105"/>
      <c r="F26" s="105"/>
      <c r="G26" s="105"/>
      <c r="H26" s="225"/>
      <c r="I26" s="225"/>
      <c r="J26" s="105"/>
      <c r="K26" s="105"/>
      <c r="L26" s="25"/>
    </row>
    <row r="27" spans="2:12" ht="15.75" thickBot="1" x14ac:dyDescent="0.3">
      <c r="B27" s="226" t="s">
        <v>34</v>
      </c>
      <c r="C27" s="227"/>
      <c r="D27" s="200">
        <v>1</v>
      </c>
      <c r="E27" s="228"/>
      <c r="F27" s="200">
        <v>150000</v>
      </c>
      <c r="G27" s="228"/>
      <c r="H27" s="200"/>
      <c r="I27" s="228"/>
      <c r="J27" s="200">
        <f>F27*D27</f>
        <v>150000</v>
      </c>
      <c r="K27" s="201"/>
      <c r="L27" s="29">
        <f>J27*12</f>
        <v>1800000</v>
      </c>
    </row>
    <row r="28" spans="2:12" ht="15.75" thickBot="1" x14ac:dyDescent="0.3">
      <c r="B28" s="193" t="s">
        <v>35</v>
      </c>
      <c r="C28" s="219"/>
      <c r="D28" s="188">
        <v>1</v>
      </c>
      <c r="E28" s="220"/>
      <c r="F28" s="115">
        <v>130000</v>
      </c>
      <c r="G28" s="108"/>
      <c r="H28" s="221" t="s">
        <v>72</v>
      </c>
      <c r="I28" s="222"/>
      <c r="J28" s="200">
        <v>169000</v>
      </c>
      <c r="K28" s="201"/>
      <c r="L28" s="29">
        <f t="shared" ref="L28:L39" si="2">J28*12</f>
        <v>2028000</v>
      </c>
    </row>
    <row r="29" spans="2:12" ht="15.75" thickBot="1" x14ac:dyDescent="0.3">
      <c r="B29" s="214" t="s">
        <v>36</v>
      </c>
      <c r="C29" s="215"/>
      <c r="D29" s="216">
        <v>2</v>
      </c>
      <c r="E29" s="217"/>
      <c r="F29" s="133">
        <v>134000</v>
      </c>
      <c r="G29" s="218"/>
      <c r="H29" s="133"/>
      <c r="I29" s="218"/>
      <c r="J29" s="200">
        <f t="shared" ref="J29:J39" si="3">F29*D29</f>
        <v>268000</v>
      </c>
      <c r="K29" s="201"/>
      <c r="L29" s="29">
        <f t="shared" si="2"/>
        <v>3216000</v>
      </c>
    </row>
    <row r="30" spans="2:12" ht="15.75" thickBot="1" x14ac:dyDescent="0.3">
      <c r="B30" s="214" t="s">
        <v>37</v>
      </c>
      <c r="C30" s="215"/>
      <c r="D30" s="204">
        <v>1</v>
      </c>
      <c r="E30" s="204"/>
      <c r="F30" s="132">
        <v>120000</v>
      </c>
      <c r="G30" s="132"/>
      <c r="H30" s="132"/>
      <c r="I30" s="132"/>
      <c r="J30" s="200">
        <f t="shared" si="3"/>
        <v>120000</v>
      </c>
      <c r="K30" s="201"/>
      <c r="L30" s="29">
        <f t="shared" si="2"/>
        <v>1440000</v>
      </c>
    </row>
    <row r="31" spans="2:12" ht="15.75" thickBot="1" x14ac:dyDescent="0.3">
      <c r="B31" s="197" t="s">
        <v>82</v>
      </c>
      <c r="C31" s="198"/>
      <c r="D31" s="207">
        <v>1</v>
      </c>
      <c r="E31" s="207"/>
      <c r="F31" s="199">
        <v>130000</v>
      </c>
      <c r="G31" s="199"/>
      <c r="H31" s="199"/>
      <c r="I31" s="199"/>
      <c r="J31" s="200">
        <f t="shared" si="3"/>
        <v>130000</v>
      </c>
      <c r="K31" s="201"/>
      <c r="L31" s="29">
        <f t="shared" si="2"/>
        <v>1560000</v>
      </c>
    </row>
    <row r="32" spans="2:12" ht="15.75" thickBot="1" x14ac:dyDescent="0.3">
      <c r="B32" s="208" t="s">
        <v>38</v>
      </c>
      <c r="C32" s="209"/>
      <c r="D32" s="210">
        <v>0.5</v>
      </c>
      <c r="E32" s="210"/>
      <c r="F32" s="211">
        <v>114000</v>
      </c>
      <c r="G32" s="211"/>
      <c r="H32" s="211"/>
      <c r="I32" s="211"/>
      <c r="J32" s="212">
        <f t="shared" si="3"/>
        <v>57000</v>
      </c>
      <c r="K32" s="213"/>
      <c r="L32" s="89">
        <f t="shared" si="2"/>
        <v>684000</v>
      </c>
    </row>
    <row r="33" spans="2:12" ht="15.75" thickBot="1" x14ac:dyDescent="0.3">
      <c r="B33" s="197" t="s">
        <v>83</v>
      </c>
      <c r="C33" s="198"/>
      <c r="D33" s="207">
        <v>1</v>
      </c>
      <c r="E33" s="207"/>
      <c r="F33" s="199">
        <v>114000</v>
      </c>
      <c r="G33" s="199"/>
      <c r="H33" s="199"/>
      <c r="I33" s="199"/>
      <c r="J33" s="200">
        <f t="shared" si="3"/>
        <v>114000</v>
      </c>
      <c r="K33" s="201"/>
      <c r="L33" s="29">
        <f t="shared" si="2"/>
        <v>1368000</v>
      </c>
    </row>
    <row r="34" spans="2:12" ht="15.75" thickBot="1" x14ac:dyDescent="0.3">
      <c r="B34" s="197" t="s">
        <v>39</v>
      </c>
      <c r="C34" s="198"/>
      <c r="D34" s="207">
        <v>1</v>
      </c>
      <c r="E34" s="207"/>
      <c r="F34" s="199">
        <v>114000</v>
      </c>
      <c r="G34" s="199"/>
      <c r="H34" s="199"/>
      <c r="I34" s="199"/>
      <c r="J34" s="200">
        <f t="shared" si="3"/>
        <v>114000</v>
      </c>
      <c r="K34" s="201"/>
      <c r="L34" s="29">
        <f t="shared" si="2"/>
        <v>1368000</v>
      </c>
    </row>
    <row r="35" spans="2:12" ht="15.75" thickBot="1" x14ac:dyDescent="0.3">
      <c r="B35" s="202" t="s">
        <v>40</v>
      </c>
      <c r="C35" s="203"/>
      <c r="D35" s="187">
        <v>0.5</v>
      </c>
      <c r="E35" s="187"/>
      <c r="F35" s="122">
        <v>114000</v>
      </c>
      <c r="G35" s="122"/>
      <c r="H35" s="122"/>
      <c r="I35" s="122"/>
      <c r="J35" s="200">
        <f t="shared" si="3"/>
        <v>57000</v>
      </c>
      <c r="K35" s="201"/>
      <c r="L35" s="29">
        <f t="shared" si="2"/>
        <v>684000</v>
      </c>
    </row>
    <row r="36" spans="2:12" ht="15.75" thickBot="1" x14ac:dyDescent="0.3">
      <c r="B36" s="26" t="s">
        <v>41</v>
      </c>
      <c r="C36" s="27"/>
      <c r="D36" s="207">
        <v>1</v>
      </c>
      <c r="E36" s="207"/>
      <c r="F36" s="199">
        <v>114000</v>
      </c>
      <c r="G36" s="199"/>
      <c r="H36" s="199"/>
      <c r="I36" s="199"/>
      <c r="J36" s="200">
        <f t="shared" si="3"/>
        <v>114000</v>
      </c>
      <c r="K36" s="201"/>
      <c r="L36" s="29">
        <f t="shared" si="2"/>
        <v>1368000</v>
      </c>
    </row>
    <row r="37" spans="2:12" ht="15.75" thickBot="1" x14ac:dyDescent="0.3">
      <c r="B37" s="197" t="s">
        <v>73</v>
      </c>
      <c r="C37" s="198"/>
      <c r="D37" s="204">
        <v>1</v>
      </c>
      <c r="E37" s="204"/>
      <c r="F37" s="132">
        <v>114000</v>
      </c>
      <c r="G37" s="132"/>
      <c r="H37" s="132"/>
      <c r="I37" s="132"/>
      <c r="J37" s="200">
        <f t="shared" si="3"/>
        <v>114000</v>
      </c>
      <c r="K37" s="201"/>
      <c r="L37" s="29">
        <f t="shared" si="2"/>
        <v>1368000</v>
      </c>
    </row>
    <row r="38" spans="2:12" ht="15.75" thickBot="1" x14ac:dyDescent="0.3">
      <c r="B38" s="197" t="s">
        <v>42</v>
      </c>
      <c r="C38" s="198"/>
      <c r="D38" s="205">
        <v>1</v>
      </c>
      <c r="E38" s="206"/>
      <c r="F38" s="205">
        <v>114000</v>
      </c>
      <c r="G38" s="206"/>
      <c r="H38" s="205"/>
      <c r="I38" s="206"/>
      <c r="J38" s="200">
        <f t="shared" si="3"/>
        <v>114000</v>
      </c>
      <c r="K38" s="201"/>
      <c r="L38" s="29">
        <f t="shared" si="2"/>
        <v>1368000</v>
      </c>
    </row>
    <row r="39" spans="2:12" ht="15.75" thickBot="1" x14ac:dyDescent="0.3">
      <c r="B39" s="197" t="s">
        <v>43</v>
      </c>
      <c r="C39" s="198"/>
      <c r="D39" s="199">
        <v>1</v>
      </c>
      <c r="E39" s="199"/>
      <c r="F39" s="199">
        <v>114000</v>
      </c>
      <c r="G39" s="199"/>
      <c r="H39" s="199"/>
      <c r="I39" s="199"/>
      <c r="J39" s="200">
        <f t="shared" si="3"/>
        <v>114000</v>
      </c>
      <c r="K39" s="201"/>
      <c r="L39" s="29">
        <f t="shared" si="2"/>
        <v>1368000</v>
      </c>
    </row>
    <row r="40" spans="2:12" ht="15.75" thickBot="1" x14ac:dyDescent="0.3">
      <c r="B40" s="202" t="s">
        <v>32</v>
      </c>
      <c r="C40" s="203"/>
      <c r="D40" s="187">
        <f>SUM(D27:D39)</f>
        <v>13</v>
      </c>
      <c r="E40" s="187"/>
      <c r="F40" s="122"/>
      <c r="G40" s="122"/>
      <c r="H40" s="122"/>
      <c r="I40" s="122"/>
      <c r="J40" s="113">
        <f>SUM(J27:J39)</f>
        <v>1635000</v>
      </c>
      <c r="K40" s="111"/>
      <c r="L40" s="29">
        <f>SUM(L27:L39)</f>
        <v>19620000</v>
      </c>
    </row>
    <row r="41" spans="2:12" ht="16.5" thickBot="1" x14ac:dyDescent="0.3">
      <c r="B41" s="117" t="s">
        <v>44</v>
      </c>
      <c r="C41" s="118"/>
      <c r="D41" s="192"/>
      <c r="E41" s="192"/>
      <c r="F41" s="192"/>
      <c r="G41" s="192"/>
      <c r="H41" s="192"/>
      <c r="I41" s="192"/>
      <c r="J41" s="192"/>
      <c r="K41" s="192"/>
      <c r="L41" s="180"/>
    </row>
    <row r="42" spans="2:12" ht="15.75" thickBot="1" x14ac:dyDescent="0.3">
      <c r="B42" s="193" t="s">
        <v>45</v>
      </c>
      <c r="C42" s="194"/>
      <c r="D42" s="195">
        <v>1</v>
      </c>
      <c r="E42" s="195"/>
      <c r="F42" s="196">
        <v>220000</v>
      </c>
      <c r="G42" s="196"/>
      <c r="H42" s="196"/>
      <c r="I42" s="196"/>
      <c r="J42" s="196">
        <f>D42*F42</f>
        <v>220000</v>
      </c>
      <c r="K42" s="196"/>
      <c r="L42" s="30">
        <f>J42*12</f>
        <v>2640000</v>
      </c>
    </row>
    <row r="43" spans="2:12" ht="15.75" thickBot="1" x14ac:dyDescent="0.3">
      <c r="B43" s="185" t="s">
        <v>46</v>
      </c>
      <c r="C43" s="186"/>
      <c r="D43" s="187">
        <v>8</v>
      </c>
      <c r="E43" s="187"/>
      <c r="F43" s="122">
        <v>135000</v>
      </c>
      <c r="G43" s="122"/>
      <c r="H43" s="122"/>
      <c r="I43" s="122"/>
      <c r="J43" s="122">
        <f>D43*F43</f>
        <v>1080000</v>
      </c>
      <c r="K43" s="122"/>
      <c r="L43" s="30">
        <f>J43*12</f>
        <v>12960000</v>
      </c>
    </row>
    <row r="44" spans="2:12" ht="16.5" thickBot="1" x14ac:dyDescent="0.3">
      <c r="B44" s="31" t="s">
        <v>32</v>
      </c>
      <c r="C44" s="32"/>
      <c r="D44" s="188">
        <f>SUM(D42:D43)</f>
        <v>9</v>
      </c>
      <c r="E44" s="189"/>
      <c r="F44" s="179"/>
      <c r="G44" s="180"/>
      <c r="H44" s="33"/>
      <c r="I44" s="32"/>
      <c r="J44" s="190">
        <f>SUM(J42:J43)</f>
        <v>1300000</v>
      </c>
      <c r="K44" s="191"/>
      <c r="L44" s="34">
        <f>SUM(L42:L43)</f>
        <v>15600000</v>
      </c>
    </row>
    <row r="45" spans="2:12" ht="16.5" thickBot="1" x14ac:dyDescent="0.3">
      <c r="B45" s="31" t="s">
        <v>32</v>
      </c>
      <c r="C45" s="35"/>
      <c r="D45" s="177">
        <f>D44+D40+D25</f>
        <v>37.61</v>
      </c>
      <c r="E45" s="178"/>
      <c r="F45" s="179"/>
      <c r="G45" s="180"/>
      <c r="H45" s="33"/>
      <c r="I45" s="32"/>
      <c r="J45" s="115">
        <f>J44+J40+J25</f>
        <v>5438525</v>
      </c>
      <c r="K45" s="181"/>
      <c r="L45" s="25">
        <f>L44+L40+L25</f>
        <v>65262300</v>
      </c>
    </row>
    <row r="46" spans="2:12" ht="15.75" x14ac:dyDescent="0.25">
      <c r="B46" s="36" t="s">
        <v>47</v>
      </c>
      <c r="C46" s="37"/>
      <c r="D46" s="37"/>
      <c r="E46" s="37"/>
      <c r="F46" s="37"/>
      <c r="G46" s="38"/>
      <c r="H46" s="38"/>
      <c r="I46" s="38"/>
      <c r="J46" s="38"/>
      <c r="K46" s="39"/>
      <c r="L46" s="40"/>
    </row>
    <row r="47" spans="2:12" ht="18.75" x14ac:dyDescent="0.3">
      <c r="B47" s="36"/>
      <c r="C47" s="37"/>
      <c r="D47" s="37"/>
      <c r="E47" s="37"/>
      <c r="F47" s="37"/>
      <c r="G47" s="38"/>
      <c r="H47" s="38"/>
      <c r="I47" s="38"/>
      <c r="J47" s="38"/>
      <c r="K47" s="39"/>
      <c r="L47" s="251">
        <f>L45+L89+L143</f>
        <v>78375300</v>
      </c>
    </row>
    <row r="48" spans="2:12" ht="15.75" thickBot="1" x14ac:dyDescent="0.3">
      <c r="B48" s="41" t="s">
        <v>34</v>
      </c>
      <c r="C48" s="182" t="s">
        <v>48</v>
      </c>
      <c r="D48" s="183"/>
      <c r="E48" s="183"/>
      <c r="F48" s="183"/>
      <c r="G48" s="183"/>
      <c r="H48" s="183"/>
      <c r="I48" s="183"/>
      <c r="J48" s="183"/>
      <c r="K48" s="183"/>
      <c r="L48" s="184"/>
    </row>
    <row r="49" spans="2:13" x14ac:dyDescent="0.25">
      <c r="B49" s="42"/>
      <c r="C49" s="43"/>
      <c r="D49" s="44"/>
      <c r="E49" s="44"/>
      <c r="F49" s="44"/>
      <c r="G49" s="44"/>
      <c r="H49" s="44"/>
      <c r="I49" s="44"/>
      <c r="J49" s="44"/>
      <c r="K49" s="44"/>
      <c r="L49" s="44"/>
    </row>
    <row r="50" spans="2:13" x14ac:dyDescent="0.25">
      <c r="B50" s="42"/>
      <c r="C50" s="43"/>
      <c r="D50" s="44"/>
      <c r="E50" s="44"/>
      <c r="F50" s="44"/>
      <c r="G50" s="44"/>
      <c r="H50" s="44"/>
      <c r="I50" s="44"/>
      <c r="J50" s="44"/>
      <c r="K50" s="44"/>
      <c r="L50" s="44"/>
    </row>
    <row r="51" spans="2:13" x14ac:dyDescent="0.25">
      <c r="B51" s="42"/>
      <c r="C51" s="43"/>
      <c r="D51" s="44"/>
      <c r="E51" s="44"/>
      <c r="F51" s="44"/>
      <c r="G51" s="44"/>
      <c r="H51" s="44"/>
      <c r="I51" s="44"/>
      <c r="J51" s="44"/>
      <c r="K51" s="44"/>
      <c r="L51" s="44"/>
    </row>
    <row r="52" spans="2:13" x14ac:dyDescent="0.25">
      <c r="B52" s="42"/>
      <c r="C52" s="43"/>
      <c r="D52" s="45"/>
      <c r="E52" s="45"/>
      <c r="F52" s="45"/>
      <c r="G52" s="45"/>
      <c r="H52" s="3"/>
      <c r="I52" s="176" t="s">
        <v>0</v>
      </c>
      <c r="J52" s="176"/>
      <c r="K52" s="176"/>
      <c r="L52" s="176"/>
      <c r="M52" s="176"/>
    </row>
    <row r="53" spans="2:13" x14ac:dyDescent="0.25">
      <c r="B53" s="155"/>
      <c r="C53" s="155"/>
      <c r="D53" s="155"/>
      <c r="E53" s="155"/>
      <c r="F53" s="155"/>
      <c r="G53" s="155"/>
      <c r="H53" s="176" t="s">
        <v>49</v>
      </c>
      <c r="I53" s="175"/>
      <c r="J53" s="175"/>
      <c r="K53" s="175"/>
      <c r="L53" s="175"/>
      <c r="M53" s="175"/>
    </row>
    <row r="54" spans="2:13" x14ac:dyDescent="0.25">
      <c r="B54" s="4"/>
      <c r="C54" s="4"/>
      <c r="D54" s="4"/>
      <c r="E54" s="4"/>
      <c r="F54" s="4"/>
      <c r="G54" s="4"/>
      <c r="H54" s="175" t="s">
        <v>50</v>
      </c>
      <c r="I54" s="148"/>
      <c r="J54" s="148"/>
      <c r="K54" s="148"/>
      <c r="L54" s="148"/>
      <c r="M54" s="148"/>
    </row>
    <row r="55" spans="2:13" ht="15.75" x14ac:dyDescent="0.25">
      <c r="B55" s="5" t="s">
        <v>3</v>
      </c>
      <c r="C55" s="2"/>
      <c r="D55" s="2"/>
      <c r="H55" s="175" t="s">
        <v>87</v>
      </c>
      <c r="I55" s="148"/>
      <c r="J55" s="148"/>
      <c r="K55" s="148"/>
      <c r="L55" s="148"/>
      <c r="M55" s="148"/>
    </row>
    <row r="56" spans="2:13" x14ac:dyDescent="0.25">
      <c r="B56" s="3"/>
      <c r="C56" s="3"/>
      <c r="D56" s="3"/>
      <c r="E56" s="6"/>
      <c r="F56" s="6"/>
      <c r="H56" s="3" t="s">
        <v>51</v>
      </c>
      <c r="I56" s="3"/>
      <c r="J56" s="3" t="s">
        <v>52</v>
      </c>
      <c r="K56" s="3"/>
      <c r="L56" s="3"/>
      <c r="M56" s="3"/>
    </row>
    <row r="57" spans="2:13" ht="15.75" x14ac:dyDescent="0.25">
      <c r="B57" s="7" t="s">
        <v>6</v>
      </c>
      <c r="C57" s="3"/>
      <c r="D57" s="3"/>
      <c r="E57" s="6"/>
      <c r="F57" s="6"/>
      <c r="H57" s="6"/>
      <c r="I57" s="3"/>
      <c r="J57" s="176"/>
      <c r="K57" s="176"/>
      <c r="L57" s="176"/>
      <c r="M57" s="176"/>
    </row>
    <row r="58" spans="2:13" x14ac:dyDescent="0.25">
      <c r="B58" s="6"/>
      <c r="C58" s="6"/>
      <c r="D58" s="6"/>
      <c r="E58" s="6"/>
      <c r="F58" s="6"/>
      <c r="H58" s="6"/>
      <c r="I58" s="3"/>
      <c r="J58" s="3"/>
      <c r="K58" s="176"/>
      <c r="L58" s="176"/>
      <c r="M58" s="176"/>
    </row>
    <row r="59" spans="2:13" x14ac:dyDescent="0.25">
      <c r="B59" s="8"/>
      <c r="C59" s="6"/>
      <c r="D59" s="3" t="s">
        <v>7</v>
      </c>
      <c r="E59" s="6"/>
      <c r="F59" s="6"/>
      <c r="H59" s="6"/>
      <c r="I59" s="3"/>
      <c r="J59" s="3"/>
      <c r="K59" s="10"/>
      <c r="L59" s="10"/>
      <c r="M59" s="10"/>
    </row>
    <row r="60" spans="2:13" x14ac:dyDescent="0.25">
      <c r="H60" s="2"/>
      <c r="I60" s="2"/>
      <c r="J60" s="46"/>
      <c r="K60" s="46"/>
      <c r="L60" s="46"/>
    </row>
    <row r="61" spans="2:13" ht="15.75" x14ac:dyDescent="0.25">
      <c r="B61" s="2"/>
      <c r="C61" s="2"/>
      <c r="F61" s="5"/>
      <c r="G61" s="2"/>
      <c r="H61" s="2"/>
      <c r="K61" s="5"/>
      <c r="L61" s="2"/>
    </row>
    <row r="62" spans="2:13" ht="15.75" x14ac:dyDescent="0.25">
      <c r="B62" s="2"/>
      <c r="C62" s="2"/>
      <c r="F62" s="5"/>
      <c r="G62" s="2"/>
      <c r="H62" s="2"/>
      <c r="K62" s="5"/>
      <c r="L62" s="2"/>
    </row>
    <row r="63" spans="2:13" ht="15.75" x14ac:dyDescent="0.25">
      <c r="B63" s="2"/>
      <c r="C63" s="2"/>
      <c r="F63" s="5"/>
      <c r="G63" s="2"/>
      <c r="H63" s="2"/>
      <c r="K63" s="5"/>
      <c r="L63" s="2"/>
    </row>
    <row r="64" spans="2:13" ht="15.75" x14ac:dyDescent="0.25">
      <c r="B64" s="2"/>
      <c r="C64" s="2"/>
      <c r="F64" s="5"/>
      <c r="G64" s="2"/>
      <c r="H64" s="2"/>
      <c r="K64" s="5"/>
      <c r="L64" s="2"/>
    </row>
    <row r="65" spans="2:15" ht="23.25" x14ac:dyDescent="0.35">
      <c r="B65" s="145" t="s">
        <v>86</v>
      </c>
      <c r="C65" s="145"/>
      <c r="D65" s="145"/>
      <c r="E65" s="145"/>
      <c r="F65" s="145"/>
      <c r="G65" s="145"/>
      <c r="H65" s="145"/>
      <c r="I65" s="145"/>
      <c r="J65" s="145"/>
      <c r="K65" s="145"/>
      <c r="L65" s="146"/>
    </row>
    <row r="66" spans="2:15" ht="23.25" x14ac:dyDescent="0.35">
      <c r="B66" s="145" t="s">
        <v>53</v>
      </c>
      <c r="C66" s="146"/>
      <c r="D66" s="146"/>
      <c r="E66" s="146"/>
      <c r="F66" s="146"/>
      <c r="G66" s="146"/>
      <c r="H66" s="146"/>
      <c r="I66" s="146"/>
      <c r="J66" s="146"/>
      <c r="K66" s="146"/>
      <c r="L66" s="146"/>
    </row>
    <row r="67" spans="2:15" ht="18.75" x14ac:dyDescent="0.3">
      <c r="B67" s="149" t="s">
        <v>8</v>
      </c>
      <c r="C67" s="150"/>
      <c r="D67" s="150"/>
      <c r="E67" s="150"/>
      <c r="F67" s="150"/>
      <c r="G67" s="150"/>
      <c r="H67" s="150"/>
      <c r="I67" s="150"/>
      <c r="J67" s="150"/>
      <c r="K67" s="150"/>
      <c r="L67" s="150"/>
    </row>
    <row r="68" spans="2:15" ht="21" x14ac:dyDescent="0.35">
      <c r="B68" s="172" t="s">
        <v>9</v>
      </c>
      <c r="C68" s="172"/>
      <c r="D68" s="172"/>
      <c r="E68" s="172"/>
      <c r="F68" s="172"/>
      <c r="G68" s="172"/>
      <c r="H68" s="172"/>
      <c r="I68" s="172"/>
      <c r="J68" s="172"/>
      <c r="K68" s="172"/>
      <c r="L68" s="172"/>
    </row>
    <row r="69" spans="2:15" x14ac:dyDescent="0.25">
      <c r="B69" s="173"/>
      <c r="C69" s="174"/>
      <c r="D69" s="174"/>
      <c r="E69" s="174"/>
      <c r="F69" s="174"/>
      <c r="G69" s="174"/>
      <c r="H69" s="174"/>
      <c r="I69" s="173"/>
      <c r="J69" s="173"/>
      <c r="K69" s="173"/>
      <c r="L69" s="47"/>
    </row>
    <row r="70" spans="2:15" ht="15.75" x14ac:dyDescent="0.25">
      <c r="B70" s="151" t="s">
        <v>77</v>
      </c>
      <c r="C70" s="152"/>
      <c r="D70" s="152"/>
      <c r="E70" s="152"/>
      <c r="F70" s="152"/>
      <c r="G70" s="152"/>
      <c r="H70" s="152"/>
      <c r="I70" s="152"/>
      <c r="J70" s="152"/>
      <c r="K70" s="152"/>
      <c r="L70" s="152"/>
    </row>
    <row r="71" spans="2:15" ht="16.5" thickBot="1" x14ac:dyDescent="0.3">
      <c r="B71" s="153" t="s">
        <v>76</v>
      </c>
      <c r="C71" s="153"/>
      <c r="D71" s="153"/>
      <c r="E71" s="153"/>
      <c r="F71" s="153"/>
      <c r="G71" s="153"/>
      <c r="H71" s="153"/>
      <c r="I71" s="153"/>
      <c r="J71" s="153"/>
      <c r="K71" s="153"/>
      <c r="L71" s="154"/>
    </row>
    <row r="72" spans="2:15" ht="15.75" thickBot="1" x14ac:dyDescent="0.3">
      <c r="B72" s="173"/>
      <c r="C72" s="174"/>
      <c r="D72" s="174"/>
      <c r="E72" s="174"/>
      <c r="F72" s="174"/>
      <c r="G72" s="174"/>
      <c r="H72" s="174"/>
      <c r="I72" s="173"/>
      <c r="J72" s="173"/>
      <c r="K72" s="173"/>
      <c r="L72" s="47"/>
    </row>
    <row r="73" spans="2:15" x14ac:dyDescent="0.25">
      <c r="B73" s="134" t="s">
        <v>10</v>
      </c>
      <c r="C73" s="135"/>
      <c r="D73" s="138" t="s">
        <v>11</v>
      </c>
      <c r="E73" s="139"/>
      <c r="F73" s="11"/>
      <c r="G73" s="12"/>
      <c r="H73" s="11"/>
      <c r="I73" s="12"/>
      <c r="J73" s="13"/>
      <c r="K73" s="14"/>
      <c r="L73" s="48" t="s">
        <v>12</v>
      </c>
    </row>
    <row r="74" spans="2:15" x14ac:dyDescent="0.25">
      <c r="B74" s="136"/>
      <c r="C74" s="137"/>
      <c r="D74" s="140" t="s">
        <v>13</v>
      </c>
      <c r="E74" s="141"/>
      <c r="F74" s="142" t="s">
        <v>14</v>
      </c>
      <c r="G74" s="143"/>
      <c r="H74" s="142" t="s">
        <v>54</v>
      </c>
      <c r="I74" s="143"/>
      <c r="J74" s="136" t="s">
        <v>16</v>
      </c>
      <c r="K74" s="144"/>
      <c r="L74" s="49" t="s">
        <v>17</v>
      </c>
      <c r="O74" s="50"/>
    </row>
    <row r="75" spans="2:15" x14ac:dyDescent="0.25">
      <c r="B75" s="136"/>
      <c r="C75" s="137"/>
      <c r="D75" s="140" t="s">
        <v>18</v>
      </c>
      <c r="E75" s="141"/>
      <c r="F75" s="17"/>
      <c r="G75" s="18"/>
      <c r="H75" s="51"/>
      <c r="I75" s="52" t="s">
        <v>55</v>
      </c>
      <c r="J75" s="21" t="s">
        <v>20</v>
      </c>
      <c r="K75" s="22"/>
      <c r="L75" s="49" t="s">
        <v>21</v>
      </c>
    </row>
    <row r="76" spans="2:15" ht="15.75" thickBot="1" x14ac:dyDescent="0.3">
      <c r="B76" s="136"/>
      <c r="C76" s="137"/>
      <c r="D76" s="140"/>
      <c r="E76" s="141"/>
      <c r="F76" s="17"/>
      <c r="G76" s="18"/>
      <c r="H76" s="17"/>
      <c r="I76" s="18"/>
      <c r="J76" s="23" t="s">
        <v>22</v>
      </c>
      <c r="K76" s="22"/>
      <c r="L76" s="49" t="s">
        <v>23</v>
      </c>
    </row>
    <row r="77" spans="2:15" ht="18.75" x14ac:dyDescent="0.3">
      <c r="B77" s="127" t="s">
        <v>24</v>
      </c>
      <c r="C77" s="128"/>
      <c r="D77" s="129"/>
      <c r="E77" s="129"/>
      <c r="F77" s="129"/>
      <c r="G77" s="129"/>
      <c r="H77" s="129"/>
      <c r="I77" s="129"/>
      <c r="J77" s="129"/>
      <c r="K77" s="129"/>
      <c r="L77" s="24"/>
    </row>
    <row r="78" spans="2:15" ht="15.75" thickBot="1" x14ac:dyDescent="0.3">
      <c r="B78" s="41" t="s">
        <v>56</v>
      </c>
      <c r="C78" s="53"/>
      <c r="D78" s="54"/>
      <c r="E78" s="54"/>
      <c r="F78" s="54"/>
      <c r="G78" s="54"/>
      <c r="H78" s="54"/>
      <c r="I78" s="54"/>
      <c r="J78" s="54"/>
      <c r="K78" s="54"/>
      <c r="L78" s="55"/>
    </row>
    <row r="79" spans="2:15" ht="15.75" thickBot="1" x14ac:dyDescent="0.3">
      <c r="B79" s="130" t="s">
        <v>57</v>
      </c>
      <c r="C79" s="131"/>
      <c r="D79" s="132">
        <v>1</v>
      </c>
      <c r="E79" s="133"/>
      <c r="F79" s="132">
        <v>128500</v>
      </c>
      <c r="G79" s="132"/>
      <c r="H79" s="132"/>
      <c r="I79" s="132"/>
      <c r="J79" s="132">
        <f>F79*D79</f>
        <v>128500</v>
      </c>
      <c r="K79" s="133"/>
      <c r="L79" s="56">
        <f>J79*12</f>
        <v>1542000</v>
      </c>
    </row>
    <row r="80" spans="2:15" ht="15.75" thickBot="1" x14ac:dyDescent="0.3">
      <c r="B80" s="119" t="s">
        <v>58</v>
      </c>
      <c r="C80" s="120"/>
      <c r="D80" s="170">
        <v>0.5</v>
      </c>
      <c r="E80" s="170"/>
      <c r="F80" s="122">
        <v>128500</v>
      </c>
      <c r="G80" s="122"/>
      <c r="H80" s="122"/>
      <c r="I80" s="122"/>
      <c r="J80" s="132">
        <f t="shared" ref="J80" si="4">F80*D80</f>
        <v>64250</v>
      </c>
      <c r="K80" s="133"/>
      <c r="L80" s="56">
        <f>J80*12</f>
        <v>771000</v>
      </c>
    </row>
    <row r="81" spans="2:12" ht="15.75" thickBot="1" x14ac:dyDescent="0.3">
      <c r="B81" s="109" t="s">
        <v>30</v>
      </c>
      <c r="C81" s="110"/>
      <c r="D81" s="116">
        <v>0.25</v>
      </c>
      <c r="E81" s="116"/>
      <c r="F81" s="122">
        <v>128500</v>
      </c>
      <c r="G81" s="122"/>
      <c r="H81" s="122"/>
      <c r="I81" s="122"/>
      <c r="J81" s="122">
        <f>D81*F81</f>
        <v>32125</v>
      </c>
      <c r="K81" s="171"/>
      <c r="L81" s="56">
        <f>J81*12</f>
        <v>385500</v>
      </c>
    </row>
    <row r="82" spans="2:12" ht="15.75" thickBot="1" x14ac:dyDescent="0.3">
      <c r="B82" s="57" t="s">
        <v>32</v>
      </c>
      <c r="C82" s="58"/>
      <c r="D82" s="167">
        <v>1.65</v>
      </c>
      <c r="E82" s="168"/>
      <c r="F82" s="105"/>
      <c r="G82" s="105"/>
      <c r="H82" s="115"/>
      <c r="I82" s="108"/>
      <c r="J82" s="115">
        <f>SUM(J79:J81)</f>
        <v>224875</v>
      </c>
      <c r="K82" s="108"/>
      <c r="L82" s="59">
        <f>SUM(L79:L81)</f>
        <v>2698500</v>
      </c>
    </row>
    <row r="83" spans="2:12" ht="19.5" thickBot="1" x14ac:dyDescent="0.35">
      <c r="B83" s="127" t="s">
        <v>33</v>
      </c>
      <c r="C83" s="128"/>
      <c r="D83" s="169"/>
      <c r="E83" s="169"/>
      <c r="F83" s="95"/>
      <c r="G83" s="95"/>
      <c r="H83" s="95"/>
      <c r="I83" s="95"/>
      <c r="J83" s="95"/>
      <c r="K83" s="95"/>
      <c r="L83" s="60"/>
    </row>
    <row r="84" spans="2:12" ht="19.5" thickBot="1" x14ac:dyDescent="0.35">
      <c r="B84" s="61"/>
      <c r="C84" s="62"/>
      <c r="D84" s="63"/>
      <c r="E84" s="63"/>
      <c r="F84" s="64"/>
      <c r="G84" s="64"/>
      <c r="H84" s="64"/>
      <c r="I84" s="64"/>
      <c r="J84" s="64"/>
      <c r="K84" s="64"/>
      <c r="L84" s="60"/>
    </row>
    <row r="85" spans="2:12" ht="15.75" thickBot="1" x14ac:dyDescent="0.3">
      <c r="B85" s="244" t="s">
        <v>45</v>
      </c>
      <c r="C85" s="247"/>
      <c r="D85" s="248">
        <v>0.5</v>
      </c>
      <c r="E85" s="249"/>
      <c r="F85" s="101">
        <v>127000</v>
      </c>
      <c r="G85" s="107"/>
      <c r="H85" s="65"/>
      <c r="I85" s="66"/>
      <c r="J85" s="101">
        <f>F85*D85</f>
        <v>63500</v>
      </c>
      <c r="K85" s="107"/>
      <c r="L85" s="59">
        <f>J85*12</f>
        <v>762000</v>
      </c>
    </row>
    <row r="86" spans="2:12" ht="15.75" thickBot="1" x14ac:dyDescent="0.3">
      <c r="B86" s="109" t="s">
        <v>36</v>
      </c>
      <c r="C86" s="110"/>
      <c r="D86" s="165">
        <v>1</v>
      </c>
      <c r="E86" s="166"/>
      <c r="F86" s="113">
        <v>115500</v>
      </c>
      <c r="G86" s="113"/>
      <c r="H86" s="111"/>
      <c r="I86" s="112"/>
      <c r="J86" s="101">
        <f>F86*D86</f>
        <v>115500</v>
      </c>
      <c r="K86" s="107"/>
      <c r="L86" s="67">
        <f>J86*12</f>
        <v>1386000</v>
      </c>
    </row>
    <row r="87" spans="2:12" ht="15.75" thickBot="1" x14ac:dyDescent="0.3">
      <c r="B87" s="57" t="s">
        <v>59</v>
      </c>
      <c r="C87" s="68"/>
      <c r="D87" s="103">
        <v>1</v>
      </c>
      <c r="E87" s="106"/>
      <c r="F87" s="101">
        <v>114000</v>
      </c>
      <c r="G87" s="102"/>
      <c r="H87" s="103"/>
      <c r="I87" s="104"/>
      <c r="J87" s="101">
        <f>F87*D87</f>
        <v>114000</v>
      </c>
      <c r="K87" s="107"/>
      <c r="L87" s="28">
        <f>J87*12</f>
        <v>1368000</v>
      </c>
    </row>
    <row r="88" spans="2:12" ht="15.75" thickBot="1" x14ac:dyDescent="0.3">
      <c r="B88" s="57" t="s">
        <v>32</v>
      </c>
      <c r="C88" s="68"/>
      <c r="D88" s="99">
        <v>3</v>
      </c>
      <c r="E88" s="100"/>
      <c r="F88" s="101">
        <f>SUM(F79:F87)</f>
        <v>742000</v>
      </c>
      <c r="G88" s="102"/>
      <c r="H88" s="103"/>
      <c r="I88" s="104"/>
      <c r="J88" s="101">
        <f>J85+J86+J87</f>
        <v>293000</v>
      </c>
      <c r="K88" s="105"/>
      <c r="L88" s="25">
        <f>SUM(L85:L87)</f>
        <v>3516000</v>
      </c>
    </row>
    <row r="89" spans="2:12" ht="15.75" thickBot="1" x14ac:dyDescent="0.3">
      <c r="B89" s="57" t="s">
        <v>32</v>
      </c>
      <c r="C89" s="68"/>
      <c r="D89" s="99">
        <v>4.6500000000000004</v>
      </c>
      <c r="E89" s="100"/>
      <c r="F89" s="101"/>
      <c r="G89" s="102"/>
      <c r="H89" s="103"/>
      <c r="I89" s="104"/>
      <c r="J89" s="101">
        <f>J88+J82</f>
        <v>517875</v>
      </c>
      <c r="K89" s="105"/>
      <c r="L89" s="25">
        <f>L88+L82</f>
        <v>6214500</v>
      </c>
    </row>
    <row r="90" spans="2:12" x14ac:dyDescent="0.25">
      <c r="B90" s="42"/>
      <c r="C90" s="42"/>
      <c r="D90" s="69"/>
      <c r="E90" s="69"/>
      <c r="F90" s="64"/>
      <c r="G90" s="64"/>
      <c r="H90" s="70"/>
      <c r="I90" s="71"/>
      <c r="J90" s="64"/>
      <c r="K90" s="64"/>
      <c r="L90" s="64"/>
    </row>
    <row r="91" spans="2:12" x14ac:dyDescent="0.25">
      <c r="B91" s="72" t="s">
        <v>60</v>
      </c>
      <c r="C91" s="90" t="s">
        <v>75</v>
      </c>
      <c r="D91" s="90"/>
      <c r="E91" s="148"/>
      <c r="F91" s="148"/>
      <c r="G91" s="148"/>
      <c r="H91" s="148"/>
      <c r="I91" s="148"/>
      <c r="J91" s="148"/>
      <c r="K91" s="148"/>
      <c r="L91" s="148"/>
    </row>
    <row r="92" spans="2:12" x14ac:dyDescent="0.25">
      <c r="B92" s="73"/>
      <c r="C92" s="42"/>
      <c r="D92" s="42"/>
      <c r="E92" s="95"/>
      <c r="F92" s="95"/>
      <c r="G92" s="163"/>
      <c r="H92" s="163"/>
      <c r="I92" s="163"/>
      <c r="J92" s="163"/>
      <c r="K92" s="163"/>
      <c r="L92" s="163"/>
    </row>
    <row r="93" spans="2:12" x14ac:dyDescent="0.25">
      <c r="B93" s="72" t="s">
        <v>34</v>
      </c>
      <c r="C93" s="90"/>
      <c r="D93" s="90"/>
      <c r="E93" s="95" t="s">
        <v>61</v>
      </c>
      <c r="F93" s="164"/>
      <c r="G93" s="164"/>
      <c r="H93" s="164"/>
      <c r="I93" s="164"/>
      <c r="J93" s="164"/>
      <c r="K93" s="164"/>
      <c r="L93" s="164"/>
    </row>
    <row r="94" spans="2:12" x14ac:dyDescent="0.25">
      <c r="B94" s="73"/>
      <c r="C94" s="90"/>
      <c r="D94" s="90"/>
      <c r="E94" s="95"/>
      <c r="F94" s="95"/>
      <c r="G94" s="95"/>
      <c r="H94" s="95"/>
      <c r="I94" s="95"/>
      <c r="J94" s="95"/>
      <c r="K94" s="95"/>
      <c r="L94" s="95"/>
    </row>
    <row r="95" spans="2:12" x14ac:dyDescent="0.25">
      <c r="B95" s="73"/>
      <c r="C95" s="42"/>
      <c r="D95" s="42"/>
      <c r="E95" s="64"/>
      <c r="F95" s="64"/>
      <c r="G95" s="64"/>
      <c r="H95" s="64"/>
      <c r="I95" s="64"/>
      <c r="J95" s="64"/>
      <c r="K95" s="64"/>
      <c r="L95" s="64"/>
    </row>
    <row r="96" spans="2:12" x14ac:dyDescent="0.25">
      <c r="B96" s="73"/>
      <c r="C96" s="42"/>
      <c r="D96" s="42"/>
      <c r="E96" s="64"/>
      <c r="F96" s="64"/>
      <c r="G96" s="64"/>
      <c r="H96" s="64"/>
      <c r="I96" s="64"/>
      <c r="J96" s="64"/>
      <c r="K96" s="64"/>
      <c r="L96" s="64"/>
    </row>
    <row r="97" spans="2:12" x14ac:dyDescent="0.25">
      <c r="B97" s="73"/>
      <c r="C97" s="42"/>
      <c r="D97" s="42"/>
      <c r="E97" s="64"/>
      <c r="F97" s="64"/>
      <c r="G97" s="64"/>
      <c r="H97" s="64"/>
      <c r="I97" s="64"/>
      <c r="J97" s="64"/>
      <c r="K97" s="64"/>
      <c r="L97" s="64"/>
    </row>
    <row r="98" spans="2:12" x14ac:dyDescent="0.25">
      <c r="B98" s="73"/>
      <c r="C98" s="42"/>
      <c r="D98" s="42"/>
      <c r="E98" s="64"/>
      <c r="F98" s="64"/>
      <c r="G98" s="64"/>
      <c r="H98" s="64"/>
      <c r="I98" s="64"/>
      <c r="J98" s="64"/>
      <c r="K98" s="64"/>
      <c r="L98" s="64"/>
    </row>
    <row r="99" spans="2:12" x14ac:dyDescent="0.25">
      <c r="B99" s="73"/>
      <c r="C99" s="42"/>
      <c r="D99" s="42"/>
      <c r="E99" s="64"/>
      <c r="F99" s="64"/>
      <c r="G99" s="64"/>
      <c r="H99" s="64"/>
      <c r="I99" s="64"/>
      <c r="J99" s="64"/>
      <c r="K99" s="64"/>
      <c r="L99" s="64"/>
    </row>
    <row r="100" spans="2:12" x14ac:dyDescent="0.25">
      <c r="B100" s="73"/>
      <c r="C100" s="42"/>
      <c r="D100" s="42"/>
      <c r="E100" s="64"/>
      <c r="F100" s="64"/>
      <c r="G100" s="64"/>
      <c r="H100" s="64"/>
      <c r="I100" s="64"/>
      <c r="J100" s="64"/>
      <c r="K100" s="64"/>
      <c r="L100" s="64"/>
    </row>
    <row r="101" spans="2:12" x14ac:dyDescent="0.25">
      <c r="B101" s="73"/>
      <c r="C101" s="42"/>
      <c r="D101" s="42"/>
      <c r="E101" s="64"/>
      <c r="F101" s="64"/>
      <c r="G101" s="64"/>
      <c r="H101" s="64"/>
      <c r="I101" s="64"/>
      <c r="J101" s="64"/>
      <c r="K101" s="64"/>
      <c r="L101" s="64"/>
    </row>
    <row r="102" spans="2:12" x14ac:dyDescent="0.25">
      <c r="B102" s="73"/>
      <c r="C102" s="42"/>
      <c r="D102" s="42"/>
      <c r="E102" s="64"/>
      <c r="F102" s="64"/>
      <c r="G102" s="64"/>
      <c r="H102" s="64"/>
      <c r="I102" s="64"/>
      <c r="J102" s="64"/>
      <c r="K102" s="64"/>
      <c r="L102" s="64"/>
    </row>
    <row r="103" spans="2:12" x14ac:dyDescent="0.25">
      <c r="B103" s="73"/>
      <c r="C103" s="42"/>
      <c r="D103" s="42"/>
      <c r="E103" s="64"/>
      <c r="F103" s="64"/>
      <c r="G103" s="64"/>
      <c r="H103" s="64"/>
      <c r="I103" s="64"/>
      <c r="J103" s="64"/>
      <c r="K103" s="64"/>
      <c r="L103" s="64"/>
    </row>
    <row r="104" spans="2:12" x14ac:dyDescent="0.25">
      <c r="B104" s="73"/>
      <c r="C104" s="42"/>
      <c r="D104" s="42"/>
      <c r="E104" s="64"/>
      <c r="F104" s="64"/>
      <c r="G104" s="64"/>
      <c r="H104" s="64"/>
      <c r="I104" s="64"/>
      <c r="J104" s="64"/>
      <c r="K104" s="64"/>
      <c r="L104" s="64"/>
    </row>
    <row r="105" spans="2:12" x14ac:dyDescent="0.25">
      <c r="B105" s="73"/>
      <c r="C105" s="42"/>
      <c r="D105" s="42"/>
      <c r="E105" s="64"/>
      <c r="F105" s="64"/>
      <c r="G105" s="64"/>
      <c r="H105" s="64"/>
      <c r="I105" s="64"/>
      <c r="J105" s="64"/>
      <c r="K105" s="64"/>
      <c r="L105" s="64"/>
    </row>
    <row r="106" spans="2:12" x14ac:dyDescent="0.25">
      <c r="B106" s="73"/>
      <c r="C106" s="42"/>
      <c r="D106" s="42"/>
      <c r="E106" s="64"/>
      <c r="F106" s="64"/>
      <c r="G106" s="64"/>
      <c r="H106" s="64"/>
      <c r="I106" s="64"/>
      <c r="J106" s="64"/>
      <c r="K106" s="64"/>
      <c r="L106" s="64"/>
    </row>
    <row r="107" spans="2:12" x14ac:dyDescent="0.25">
      <c r="B107" s="73"/>
      <c r="C107" s="42"/>
      <c r="D107" s="42"/>
      <c r="E107" s="64"/>
      <c r="F107" s="64"/>
      <c r="G107" s="64"/>
      <c r="H107" s="64"/>
      <c r="I107" s="64"/>
      <c r="J107" s="64"/>
      <c r="K107" s="64"/>
      <c r="L107" s="64"/>
    </row>
    <row r="108" spans="2:12" x14ac:dyDescent="0.25">
      <c r="B108" s="155"/>
      <c r="C108" s="155"/>
      <c r="D108" s="155"/>
      <c r="E108" s="155"/>
      <c r="F108" s="155"/>
      <c r="G108" s="155"/>
      <c r="H108" s="155"/>
      <c r="I108" s="155"/>
      <c r="J108" s="155"/>
      <c r="K108" s="155"/>
      <c r="L108" s="4"/>
    </row>
    <row r="109" spans="2:12" x14ac:dyDescent="0.25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</row>
    <row r="110" spans="2:12" ht="15.75" x14ac:dyDescent="0.25">
      <c r="B110" s="5" t="s">
        <v>3</v>
      </c>
      <c r="C110" s="2"/>
      <c r="D110" s="2"/>
      <c r="H110" s="74"/>
      <c r="I110" s="157" t="s">
        <v>62</v>
      </c>
      <c r="J110" s="157"/>
      <c r="K110" s="157"/>
      <c r="L110" s="157"/>
    </row>
    <row r="111" spans="2:12" x14ac:dyDescent="0.25">
      <c r="B111" s="3"/>
      <c r="C111" s="3"/>
      <c r="D111" s="3"/>
      <c r="E111" s="6"/>
      <c r="F111" s="6"/>
      <c r="H111" s="74"/>
      <c r="I111" s="158" t="s">
        <v>1</v>
      </c>
      <c r="J111" s="158"/>
      <c r="K111" s="158"/>
      <c r="L111" s="158"/>
    </row>
    <row r="112" spans="2:12" ht="15.75" x14ac:dyDescent="0.25">
      <c r="B112" s="7" t="s">
        <v>6</v>
      </c>
      <c r="C112" s="3"/>
      <c r="D112" s="3"/>
      <c r="E112" s="6"/>
      <c r="F112" s="6"/>
      <c r="H112" s="158" t="s">
        <v>63</v>
      </c>
      <c r="I112" s="159"/>
      <c r="J112" s="159"/>
      <c r="K112" s="159"/>
      <c r="L112" s="159"/>
    </row>
    <row r="113" spans="2:12" x14ac:dyDescent="0.25">
      <c r="B113" s="6"/>
      <c r="C113" s="6"/>
      <c r="D113" s="6"/>
      <c r="E113" s="6"/>
      <c r="F113" s="6"/>
      <c r="H113" s="74"/>
      <c r="I113" s="158" t="s">
        <v>64</v>
      </c>
      <c r="J113" s="158"/>
      <c r="K113" s="158"/>
      <c r="L113" s="158"/>
    </row>
    <row r="114" spans="2:12" x14ac:dyDescent="0.25">
      <c r="B114" s="8"/>
      <c r="C114" s="6"/>
      <c r="D114" s="3" t="s">
        <v>7</v>
      </c>
      <c r="E114" s="6"/>
      <c r="F114" s="6"/>
      <c r="H114" s="74"/>
      <c r="I114" s="74"/>
      <c r="J114" s="158" t="s">
        <v>5</v>
      </c>
      <c r="K114" s="158"/>
      <c r="L114" s="158"/>
    </row>
    <row r="115" spans="2:12" x14ac:dyDescent="0.25">
      <c r="H115" s="74"/>
      <c r="I115" s="74"/>
      <c r="J115" s="75"/>
      <c r="K115" s="75"/>
      <c r="L115" s="75"/>
    </row>
    <row r="116" spans="2:12" ht="15.75" x14ac:dyDescent="0.25">
      <c r="B116" s="2"/>
      <c r="C116" s="2"/>
      <c r="F116" s="5"/>
      <c r="G116" s="2"/>
      <c r="H116" s="2"/>
      <c r="K116" s="5"/>
      <c r="L116" s="2"/>
    </row>
    <row r="117" spans="2:12" ht="15.75" x14ac:dyDescent="0.25">
      <c r="B117" s="2"/>
      <c r="C117" s="2"/>
      <c r="F117" s="5"/>
      <c r="G117" s="2"/>
      <c r="H117" s="2"/>
      <c r="K117" s="5"/>
      <c r="L117" s="2"/>
    </row>
    <row r="118" spans="2:12" x14ac:dyDescent="0.25">
      <c r="B118" s="73"/>
      <c r="C118" s="160"/>
      <c r="D118" s="160"/>
      <c r="E118" s="161"/>
      <c r="F118" s="161"/>
      <c r="G118" s="162"/>
      <c r="H118" s="162"/>
      <c r="I118" s="162"/>
      <c r="J118" s="162"/>
      <c r="K118" s="162"/>
      <c r="L118" s="162"/>
    </row>
    <row r="119" spans="2:12" x14ac:dyDescent="0.25">
      <c r="B119" s="73"/>
      <c r="C119" s="155"/>
      <c r="D119" s="155"/>
      <c r="E119" s="94"/>
      <c r="F119" s="94"/>
      <c r="G119" s="94"/>
      <c r="H119" s="94"/>
      <c r="I119" s="94"/>
      <c r="J119" s="94"/>
      <c r="K119" s="94"/>
      <c r="L119" s="94"/>
    </row>
    <row r="120" spans="2:12" x14ac:dyDescent="0.25">
      <c r="B120" s="73"/>
      <c r="C120" s="155"/>
      <c r="D120" s="155"/>
      <c r="E120" s="156"/>
      <c r="F120" s="156"/>
      <c r="G120" s="94"/>
      <c r="H120" s="94"/>
      <c r="I120" s="94"/>
      <c r="J120" s="94"/>
      <c r="K120" s="94"/>
      <c r="L120" s="94"/>
    </row>
    <row r="121" spans="2:12" ht="23.25" x14ac:dyDescent="0.35">
      <c r="B121" s="145" t="s">
        <v>86</v>
      </c>
      <c r="C121" s="145"/>
      <c r="D121" s="145"/>
      <c r="E121" s="145"/>
      <c r="F121" s="145"/>
      <c r="G121" s="145"/>
      <c r="H121" s="145"/>
      <c r="I121" s="145"/>
      <c r="J121" s="145"/>
      <c r="K121" s="145"/>
      <c r="L121" s="146"/>
    </row>
    <row r="122" spans="2:12" ht="21" x14ac:dyDescent="0.35">
      <c r="B122" s="147" t="s">
        <v>65</v>
      </c>
      <c r="C122" s="148"/>
      <c r="D122" s="148"/>
      <c r="E122" s="148"/>
      <c r="F122" s="148"/>
      <c r="G122" s="148"/>
      <c r="H122" s="148"/>
      <c r="I122" s="148"/>
      <c r="J122" s="148"/>
      <c r="K122" s="148"/>
      <c r="L122" s="148"/>
    </row>
    <row r="123" spans="2:12" ht="18.75" x14ac:dyDescent="0.3">
      <c r="B123" s="149" t="s">
        <v>8</v>
      </c>
      <c r="C123" s="150"/>
      <c r="D123" s="150"/>
      <c r="E123" s="150"/>
      <c r="F123" s="150"/>
      <c r="G123" s="150"/>
      <c r="H123" s="150"/>
      <c r="I123" s="150"/>
      <c r="J123" s="150"/>
      <c r="K123" s="150"/>
      <c r="L123" s="150"/>
    </row>
    <row r="124" spans="2:12" ht="21" x14ac:dyDescent="0.35">
      <c r="B124" s="147" t="s">
        <v>66</v>
      </c>
      <c r="C124" s="148"/>
      <c r="D124" s="148"/>
      <c r="E124" s="148"/>
      <c r="F124" s="148"/>
      <c r="G124" s="148"/>
      <c r="H124" s="148"/>
      <c r="I124" s="148"/>
      <c r="J124" s="148"/>
      <c r="K124" s="148"/>
      <c r="L124" s="148"/>
    </row>
    <row r="125" spans="2:12" ht="15.75" x14ac:dyDescent="0.25">
      <c r="B125" s="151" t="s">
        <v>67</v>
      </c>
      <c r="C125" s="152"/>
      <c r="D125" s="152"/>
      <c r="E125" s="152"/>
      <c r="F125" s="152"/>
      <c r="G125" s="152"/>
      <c r="H125" s="152"/>
      <c r="I125" s="152"/>
      <c r="J125" s="152"/>
      <c r="K125" s="152"/>
      <c r="L125" s="152"/>
    </row>
    <row r="126" spans="2:12" ht="16.5" thickBot="1" x14ac:dyDescent="0.3">
      <c r="B126" s="153" t="s">
        <v>81</v>
      </c>
      <c r="C126" s="153"/>
      <c r="D126" s="153"/>
      <c r="E126" s="153"/>
      <c r="F126" s="153"/>
      <c r="G126" s="153"/>
      <c r="H126" s="153"/>
      <c r="I126" s="153"/>
      <c r="J126" s="153"/>
      <c r="K126" s="153"/>
      <c r="L126" s="154"/>
    </row>
    <row r="127" spans="2:12" x14ac:dyDescent="0.25">
      <c r="B127" s="134" t="s">
        <v>10</v>
      </c>
      <c r="C127" s="135"/>
      <c r="D127" s="138" t="s">
        <v>11</v>
      </c>
      <c r="E127" s="139"/>
      <c r="F127" s="11"/>
      <c r="G127" s="12"/>
      <c r="H127" s="11"/>
      <c r="I127" s="12"/>
      <c r="J127" s="13"/>
      <c r="K127" s="14"/>
      <c r="L127" s="48" t="s">
        <v>12</v>
      </c>
    </row>
    <row r="128" spans="2:12" x14ac:dyDescent="0.25">
      <c r="B128" s="136"/>
      <c r="C128" s="137"/>
      <c r="D128" s="140" t="s">
        <v>13</v>
      </c>
      <c r="E128" s="141"/>
      <c r="F128" s="142" t="s">
        <v>14</v>
      </c>
      <c r="G128" s="143"/>
      <c r="H128" s="140" t="s">
        <v>70</v>
      </c>
      <c r="I128" s="141"/>
      <c r="J128" s="136" t="s">
        <v>16</v>
      </c>
      <c r="K128" s="144"/>
      <c r="L128" s="49" t="s">
        <v>17</v>
      </c>
    </row>
    <row r="129" spans="2:16" x14ac:dyDescent="0.25">
      <c r="B129" s="136"/>
      <c r="C129" s="137"/>
      <c r="D129" s="140" t="s">
        <v>18</v>
      </c>
      <c r="E129" s="141"/>
      <c r="F129" s="17"/>
      <c r="G129" s="18"/>
      <c r="H129" s="76" t="s">
        <v>71</v>
      </c>
      <c r="I129" s="52"/>
      <c r="J129" s="21" t="s">
        <v>20</v>
      </c>
      <c r="K129" s="22"/>
      <c r="L129" s="49" t="s">
        <v>21</v>
      </c>
    </row>
    <row r="130" spans="2:16" ht="15.75" thickBot="1" x14ac:dyDescent="0.3">
      <c r="B130" s="136"/>
      <c r="C130" s="137"/>
      <c r="D130" s="140"/>
      <c r="E130" s="141"/>
      <c r="F130" s="17"/>
      <c r="G130" s="18"/>
      <c r="H130" s="77"/>
      <c r="I130" s="78"/>
      <c r="J130" s="23" t="s">
        <v>22</v>
      </c>
      <c r="K130" s="22"/>
      <c r="L130" s="49" t="s">
        <v>23</v>
      </c>
    </row>
    <row r="131" spans="2:16" ht="18.75" x14ac:dyDescent="0.3">
      <c r="B131" s="127" t="s">
        <v>24</v>
      </c>
      <c r="C131" s="128"/>
      <c r="D131" s="129"/>
      <c r="E131" s="129"/>
      <c r="F131" s="129"/>
      <c r="G131" s="129"/>
      <c r="H131" s="129"/>
      <c r="I131" s="129"/>
      <c r="J131" s="129"/>
      <c r="K131" s="129"/>
      <c r="L131" s="24"/>
    </row>
    <row r="132" spans="2:16" ht="15.75" thickBot="1" x14ac:dyDescent="0.3">
      <c r="B132" s="41" t="s">
        <v>56</v>
      </c>
      <c r="C132" s="53"/>
      <c r="D132" s="54"/>
      <c r="E132" s="54"/>
      <c r="F132" s="54"/>
      <c r="G132" s="54"/>
      <c r="H132" s="54"/>
      <c r="I132" s="54"/>
      <c r="J132" s="54"/>
      <c r="K132" s="54"/>
      <c r="L132" s="55"/>
    </row>
    <row r="133" spans="2:16" ht="15.75" thickBot="1" x14ac:dyDescent="0.3">
      <c r="B133" s="130" t="s">
        <v>58</v>
      </c>
      <c r="C133" s="131"/>
      <c r="D133" s="132">
        <v>1</v>
      </c>
      <c r="E133" s="133"/>
      <c r="F133" s="132">
        <v>128500</v>
      </c>
      <c r="G133" s="132"/>
      <c r="H133" s="132"/>
      <c r="I133" s="132"/>
      <c r="J133" s="132">
        <f>F133*D133</f>
        <v>128500</v>
      </c>
      <c r="K133" s="133"/>
      <c r="L133" s="56">
        <f>J133*12</f>
        <v>1542000</v>
      </c>
    </row>
    <row r="134" spans="2:16" ht="15.75" thickBot="1" x14ac:dyDescent="0.3">
      <c r="B134" s="119" t="s">
        <v>58</v>
      </c>
      <c r="C134" s="120"/>
      <c r="D134" s="121">
        <v>0.5</v>
      </c>
      <c r="E134" s="121"/>
      <c r="F134" s="122">
        <v>128500</v>
      </c>
      <c r="G134" s="122"/>
      <c r="H134" s="122"/>
      <c r="I134" s="122"/>
      <c r="J134" s="113">
        <f t="shared" ref="J134" si="5">F134*D134</f>
        <v>64250</v>
      </c>
      <c r="K134" s="111"/>
      <c r="L134" s="79">
        <f t="shared" ref="L134:L135" si="6">J134*12</f>
        <v>771000</v>
      </c>
    </row>
    <row r="135" spans="2:16" ht="15.75" thickBot="1" x14ac:dyDescent="0.3">
      <c r="B135" s="123" t="s">
        <v>30</v>
      </c>
      <c r="C135" s="124"/>
      <c r="D135" s="125">
        <v>0.25</v>
      </c>
      <c r="E135" s="125"/>
      <c r="F135" s="126">
        <v>128500</v>
      </c>
      <c r="G135" s="126"/>
      <c r="H135" s="126"/>
      <c r="I135" s="126"/>
      <c r="J135" s="126">
        <f>D135*F135</f>
        <v>32125</v>
      </c>
      <c r="K135" s="101"/>
      <c r="L135" s="25">
        <f t="shared" si="6"/>
        <v>385500</v>
      </c>
    </row>
    <row r="136" spans="2:16" ht="15.75" thickBot="1" x14ac:dyDescent="0.3">
      <c r="B136" s="109" t="s">
        <v>32</v>
      </c>
      <c r="C136" s="110"/>
      <c r="D136" s="116">
        <v>1.75</v>
      </c>
      <c r="E136" s="116"/>
      <c r="F136" s="113"/>
      <c r="G136" s="113"/>
      <c r="H136" s="113"/>
      <c r="I136" s="113"/>
      <c r="J136" s="113">
        <f>SUM(J133:J135)</f>
        <v>224875</v>
      </c>
      <c r="K136" s="111"/>
      <c r="L136" s="56">
        <f>SUM(L133:L135)</f>
        <v>2698500</v>
      </c>
    </row>
    <row r="137" spans="2:16" ht="16.5" thickBot="1" x14ac:dyDescent="0.3">
      <c r="B137" s="117" t="s">
        <v>68</v>
      </c>
      <c r="C137" s="118"/>
      <c r="D137" s="105"/>
      <c r="E137" s="105"/>
      <c r="F137" s="105"/>
      <c r="G137" s="105"/>
      <c r="H137" s="105"/>
      <c r="I137" s="105"/>
      <c r="J137" s="105"/>
      <c r="K137" s="105"/>
      <c r="L137" s="59"/>
    </row>
    <row r="138" spans="2:16" ht="15.75" thickBot="1" x14ac:dyDescent="0.3">
      <c r="B138" s="109" t="s">
        <v>79</v>
      </c>
      <c r="C138" s="110"/>
      <c r="D138" s="111">
        <v>1</v>
      </c>
      <c r="E138" s="112"/>
      <c r="F138" s="113">
        <v>115500</v>
      </c>
      <c r="G138" s="113"/>
      <c r="H138" s="111"/>
      <c r="I138" s="112"/>
      <c r="J138" s="95">
        <f>D138*F138</f>
        <v>115500</v>
      </c>
      <c r="K138" s="95"/>
      <c r="L138" s="25">
        <f>J138*12</f>
        <v>1386000</v>
      </c>
    </row>
    <row r="139" spans="2:16" ht="15.75" thickBot="1" x14ac:dyDescent="0.3">
      <c r="B139" s="80" t="s">
        <v>78</v>
      </c>
      <c r="C139" s="81"/>
      <c r="D139" s="99">
        <v>0.5</v>
      </c>
      <c r="E139" s="114"/>
      <c r="F139" s="101">
        <v>114000</v>
      </c>
      <c r="G139" s="107"/>
      <c r="H139" s="65"/>
      <c r="I139" s="82"/>
      <c r="J139" s="115">
        <f>D139*F139</f>
        <v>57000</v>
      </c>
      <c r="K139" s="108"/>
      <c r="L139" s="25">
        <f t="shared" ref="L139:L141" si="7">J139*12</f>
        <v>684000</v>
      </c>
    </row>
    <row r="140" spans="2:16" ht="15.75" thickBot="1" x14ac:dyDescent="0.3">
      <c r="B140" s="57" t="s">
        <v>59</v>
      </c>
      <c r="C140" s="68"/>
      <c r="D140" s="103">
        <v>1</v>
      </c>
      <c r="E140" s="106"/>
      <c r="F140" s="101">
        <v>114000</v>
      </c>
      <c r="G140" s="107"/>
      <c r="H140" s="103"/>
      <c r="I140" s="104"/>
      <c r="J140" s="101">
        <f>D140*F140</f>
        <v>114000</v>
      </c>
      <c r="K140" s="108"/>
      <c r="L140" s="25">
        <f t="shared" si="7"/>
        <v>1368000</v>
      </c>
      <c r="P140" s="1" t="s">
        <v>85</v>
      </c>
    </row>
    <row r="141" spans="2:16" ht="15.75" thickBot="1" x14ac:dyDescent="0.3">
      <c r="B141" s="57" t="s">
        <v>45</v>
      </c>
      <c r="C141" s="68"/>
      <c r="D141" s="85">
        <v>0.5</v>
      </c>
      <c r="E141" s="66"/>
      <c r="F141" s="101">
        <v>127000</v>
      </c>
      <c r="G141" s="107"/>
      <c r="H141" s="83"/>
      <c r="I141" s="84"/>
      <c r="J141" s="101">
        <v>63500</v>
      </c>
      <c r="K141" s="108"/>
      <c r="L141" s="25">
        <f t="shared" si="7"/>
        <v>762000</v>
      </c>
    </row>
    <row r="142" spans="2:16" ht="15.75" thickBot="1" x14ac:dyDescent="0.3">
      <c r="B142" s="57" t="s">
        <v>32</v>
      </c>
      <c r="C142" s="68"/>
      <c r="D142" s="85">
        <v>3.5</v>
      </c>
      <c r="E142" s="66"/>
      <c r="F142" s="65"/>
      <c r="G142" s="66"/>
      <c r="H142" s="83"/>
      <c r="I142" s="84"/>
      <c r="J142" s="101">
        <f>J138+J139+J140+J141</f>
        <v>350000</v>
      </c>
      <c r="K142" s="108"/>
      <c r="L142" s="25">
        <f>SUM(L138:L141)</f>
        <v>4200000</v>
      </c>
    </row>
    <row r="143" spans="2:16" ht="15.75" thickBot="1" x14ac:dyDescent="0.3">
      <c r="B143" s="57" t="s">
        <v>32</v>
      </c>
      <c r="C143" s="68"/>
      <c r="D143" s="99">
        <f>D142+D136</f>
        <v>5.25</v>
      </c>
      <c r="E143" s="100"/>
      <c r="F143" s="101"/>
      <c r="G143" s="102"/>
      <c r="H143" s="103"/>
      <c r="I143" s="104"/>
      <c r="J143" s="101">
        <f>J136+J142</f>
        <v>574875</v>
      </c>
      <c r="K143" s="105"/>
      <c r="L143" s="25">
        <f>L142+L136</f>
        <v>6898500</v>
      </c>
    </row>
    <row r="144" spans="2:16" x14ac:dyDescent="0.25">
      <c r="B144" s="73"/>
      <c r="C144" s="90"/>
      <c r="D144" s="90"/>
      <c r="E144" s="95"/>
      <c r="F144" s="95"/>
      <c r="G144" s="95"/>
      <c r="H144" s="95"/>
      <c r="I144" s="95"/>
      <c r="J144" s="95"/>
      <c r="K144" s="95"/>
      <c r="L144" s="95"/>
    </row>
    <row r="145" spans="2:12" x14ac:dyDescent="0.25">
      <c r="B145" s="72" t="s">
        <v>60</v>
      </c>
      <c r="C145" s="90" t="s">
        <v>80</v>
      </c>
      <c r="D145" s="90"/>
      <c r="E145" s="96"/>
      <c r="F145" s="96"/>
      <c r="G145" s="96"/>
      <c r="H145" s="96"/>
      <c r="I145" s="96"/>
      <c r="J145" s="96"/>
      <c r="K145" s="96"/>
      <c r="L145" s="96"/>
    </row>
    <row r="146" spans="2:12" x14ac:dyDescent="0.25">
      <c r="B146" s="86"/>
      <c r="C146" s="42"/>
      <c r="D146" s="42"/>
      <c r="E146" s="95"/>
      <c r="F146" s="95"/>
      <c r="G146" s="97"/>
      <c r="H146" s="97"/>
      <c r="I146" s="97"/>
      <c r="J146" s="97"/>
      <c r="K146" s="97"/>
      <c r="L146" s="97"/>
    </row>
    <row r="147" spans="2:12" x14ac:dyDescent="0.25">
      <c r="B147" s="72" t="s">
        <v>34</v>
      </c>
      <c r="C147" s="90"/>
      <c r="D147" s="90"/>
      <c r="E147" s="98"/>
      <c r="F147" s="98"/>
      <c r="G147" s="95"/>
      <c r="H147" s="95"/>
      <c r="I147" s="91" t="s">
        <v>69</v>
      </c>
      <c r="J147" s="91"/>
      <c r="K147" s="96"/>
      <c r="L147" s="96"/>
    </row>
    <row r="148" spans="2:12" x14ac:dyDescent="0.25">
      <c r="B148" s="73"/>
      <c r="C148" s="90"/>
      <c r="D148" s="90"/>
      <c r="E148" s="94"/>
      <c r="F148" s="94"/>
      <c r="G148" s="94"/>
      <c r="H148" s="94"/>
      <c r="I148" s="94"/>
      <c r="J148" s="94"/>
      <c r="K148" s="94"/>
      <c r="L148" s="94"/>
    </row>
    <row r="149" spans="2:12" x14ac:dyDescent="0.25">
      <c r="B149" s="73"/>
      <c r="C149" s="90"/>
      <c r="D149" s="90"/>
      <c r="E149" s="95"/>
      <c r="F149" s="95"/>
      <c r="G149" s="95"/>
      <c r="H149" s="95"/>
      <c r="I149" s="95"/>
      <c r="J149" s="95"/>
      <c r="K149" s="95"/>
      <c r="L149" s="95"/>
    </row>
    <row r="150" spans="2:12" x14ac:dyDescent="0.25">
      <c r="B150" s="73"/>
      <c r="C150" s="90"/>
      <c r="D150" s="90"/>
      <c r="E150" s="91"/>
      <c r="F150" s="91"/>
      <c r="G150" s="92"/>
      <c r="H150" s="92"/>
      <c r="I150" s="92"/>
      <c r="J150" s="92"/>
      <c r="K150" s="92"/>
      <c r="L150" s="92"/>
    </row>
    <row r="151" spans="2:12" x14ac:dyDescent="0.25">
      <c r="B151" s="73"/>
      <c r="C151" s="42"/>
      <c r="D151" s="42"/>
      <c r="E151" s="91"/>
      <c r="F151" s="93"/>
      <c r="G151" s="87"/>
      <c r="H151" s="87"/>
      <c r="I151" s="87"/>
      <c r="J151" s="87"/>
      <c r="K151" s="87"/>
      <c r="L151" s="87"/>
    </row>
    <row r="152" spans="2:12" x14ac:dyDescent="0.25">
      <c r="B152" s="73"/>
      <c r="C152" s="42"/>
      <c r="D152" s="42"/>
      <c r="E152" s="91"/>
      <c r="F152" s="90"/>
      <c r="G152" s="87"/>
      <c r="H152" s="87"/>
      <c r="I152" s="87"/>
      <c r="J152" s="87"/>
      <c r="K152" s="87"/>
      <c r="L152" s="87"/>
    </row>
    <row r="153" spans="2:12" x14ac:dyDescent="0.25">
      <c r="B153" s="73"/>
      <c r="C153" s="42"/>
      <c r="D153" s="42"/>
      <c r="E153" s="91"/>
      <c r="F153" s="90"/>
      <c r="G153" s="87"/>
      <c r="H153" s="87"/>
      <c r="I153" s="87"/>
      <c r="J153" s="87"/>
      <c r="K153" s="87"/>
      <c r="L153" s="87"/>
    </row>
    <row r="154" spans="2:12" x14ac:dyDescent="0.25">
      <c r="B154" s="73"/>
      <c r="C154" s="42"/>
      <c r="D154" s="42"/>
      <c r="E154" s="87"/>
      <c r="F154" s="87"/>
      <c r="G154" s="87"/>
      <c r="H154" s="87"/>
      <c r="I154" s="87"/>
      <c r="J154" s="87"/>
      <c r="K154" s="87"/>
      <c r="L154" s="87"/>
    </row>
    <row r="155" spans="2:12" x14ac:dyDescent="0.25">
      <c r="K155" s="88"/>
    </row>
    <row r="156" spans="2:12" x14ac:dyDescent="0.25">
      <c r="K156" s="88"/>
    </row>
  </sheetData>
  <mergeCells count="352">
    <mergeCell ref="H2:L2"/>
    <mergeCell ref="C3:D3"/>
    <mergeCell ref="E3:F3"/>
    <mergeCell ref="G3:L3"/>
    <mergeCell ref="H4:L4"/>
    <mergeCell ref="I5:L5"/>
    <mergeCell ref="B85:C85"/>
    <mergeCell ref="D85:E85"/>
    <mergeCell ref="F85:G85"/>
    <mergeCell ref="J85:K85"/>
    <mergeCell ref="B14:C17"/>
    <mergeCell ref="D14:E14"/>
    <mergeCell ref="D15:E15"/>
    <mergeCell ref="F15:G15"/>
    <mergeCell ref="H15:I15"/>
    <mergeCell ref="J15:K15"/>
    <mergeCell ref="D16:E16"/>
    <mergeCell ref="D17:E17"/>
    <mergeCell ref="J7:L7"/>
    <mergeCell ref="B9:L9"/>
    <mergeCell ref="B10:L10"/>
    <mergeCell ref="B11:L11"/>
    <mergeCell ref="B12:L12"/>
    <mergeCell ref="B13:L13"/>
    <mergeCell ref="B18:C18"/>
    <mergeCell ref="D18:E18"/>
    <mergeCell ref="F18:G18"/>
    <mergeCell ref="H18:I18"/>
    <mergeCell ref="J18:K18"/>
    <mergeCell ref="B19:C19"/>
    <mergeCell ref="D19:E19"/>
    <mergeCell ref="F19:G19"/>
    <mergeCell ref="H19:I19"/>
    <mergeCell ref="J19:K19"/>
    <mergeCell ref="B20:C20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D24:E24"/>
    <mergeCell ref="F24:G24"/>
    <mergeCell ref="H24:I24"/>
    <mergeCell ref="J24:K24"/>
    <mergeCell ref="B25:C25"/>
    <mergeCell ref="D25:E25"/>
    <mergeCell ref="F25:G25"/>
    <mergeCell ref="H25:I25"/>
    <mergeCell ref="J25:K25"/>
    <mergeCell ref="B28:C28"/>
    <mergeCell ref="D28:E28"/>
    <mergeCell ref="F28:G28"/>
    <mergeCell ref="H28:I28"/>
    <mergeCell ref="J28:K28"/>
    <mergeCell ref="B26:C26"/>
    <mergeCell ref="D26:E26"/>
    <mergeCell ref="F26:G26"/>
    <mergeCell ref="H26:I26"/>
    <mergeCell ref="J26:K26"/>
    <mergeCell ref="B27:C27"/>
    <mergeCell ref="D27:E27"/>
    <mergeCell ref="F27:G27"/>
    <mergeCell ref="H27:I27"/>
    <mergeCell ref="J27:K27"/>
    <mergeCell ref="B29:C29"/>
    <mergeCell ref="D29:E29"/>
    <mergeCell ref="F29:G29"/>
    <mergeCell ref="H29:I29"/>
    <mergeCell ref="J29:K29"/>
    <mergeCell ref="B30:C30"/>
    <mergeCell ref="D30:E30"/>
    <mergeCell ref="F30:G30"/>
    <mergeCell ref="H30:I30"/>
    <mergeCell ref="J30:K30"/>
    <mergeCell ref="B31:C31"/>
    <mergeCell ref="D31:E31"/>
    <mergeCell ref="F31:G31"/>
    <mergeCell ref="H31:I31"/>
    <mergeCell ref="J31:K31"/>
    <mergeCell ref="B32:C32"/>
    <mergeCell ref="D32:E32"/>
    <mergeCell ref="F32:G32"/>
    <mergeCell ref="H32:I32"/>
    <mergeCell ref="J32:K32"/>
    <mergeCell ref="B33:C33"/>
    <mergeCell ref="D33:E33"/>
    <mergeCell ref="F33:G33"/>
    <mergeCell ref="H33:I33"/>
    <mergeCell ref="J33:K33"/>
    <mergeCell ref="B34:C34"/>
    <mergeCell ref="D34:E34"/>
    <mergeCell ref="F34:G34"/>
    <mergeCell ref="H34:I34"/>
    <mergeCell ref="J34:K34"/>
    <mergeCell ref="B35:C35"/>
    <mergeCell ref="D35:E35"/>
    <mergeCell ref="F35:G35"/>
    <mergeCell ref="H35:I35"/>
    <mergeCell ref="J35:K35"/>
    <mergeCell ref="D36:E36"/>
    <mergeCell ref="F36:G36"/>
    <mergeCell ref="H36:I36"/>
    <mergeCell ref="J36:K36"/>
    <mergeCell ref="B37:C37"/>
    <mergeCell ref="D37:E37"/>
    <mergeCell ref="F37:G37"/>
    <mergeCell ref="H37:I37"/>
    <mergeCell ref="J37:K37"/>
    <mergeCell ref="B38:C38"/>
    <mergeCell ref="D38:E38"/>
    <mergeCell ref="F38:G38"/>
    <mergeCell ref="H38:I38"/>
    <mergeCell ref="J38:K38"/>
    <mergeCell ref="B39:C39"/>
    <mergeCell ref="D39:E39"/>
    <mergeCell ref="F39:G39"/>
    <mergeCell ref="H39:I39"/>
    <mergeCell ref="J39:K39"/>
    <mergeCell ref="B40:C40"/>
    <mergeCell ref="D40:E40"/>
    <mergeCell ref="F40:G40"/>
    <mergeCell ref="H40:I40"/>
    <mergeCell ref="J40:K40"/>
    <mergeCell ref="B43:C43"/>
    <mergeCell ref="D43:E43"/>
    <mergeCell ref="F43:G43"/>
    <mergeCell ref="H43:I43"/>
    <mergeCell ref="J43:K43"/>
    <mergeCell ref="D44:E44"/>
    <mergeCell ref="F44:G44"/>
    <mergeCell ref="J44:K44"/>
    <mergeCell ref="B41:L41"/>
    <mergeCell ref="B42:C42"/>
    <mergeCell ref="D42:E42"/>
    <mergeCell ref="F42:G42"/>
    <mergeCell ref="H42:I42"/>
    <mergeCell ref="J42:K42"/>
    <mergeCell ref="H54:M54"/>
    <mergeCell ref="H55:M55"/>
    <mergeCell ref="J57:M57"/>
    <mergeCell ref="K58:M58"/>
    <mergeCell ref="B65:L65"/>
    <mergeCell ref="B66:L66"/>
    <mergeCell ref="D45:E45"/>
    <mergeCell ref="F45:G45"/>
    <mergeCell ref="J45:K45"/>
    <mergeCell ref="C48:L48"/>
    <mergeCell ref="I52:M52"/>
    <mergeCell ref="B53:C53"/>
    <mergeCell ref="D53:E53"/>
    <mergeCell ref="F53:G53"/>
    <mergeCell ref="H53:M53"/>
    <mergeCell ref="B73:C76"/>
    <mergeCell ref="D73:E73"/>
    <mergeCell ref="D74:E74"/>
    <mergeCell ref="F74:G74"/>
    <mergeCell ref="H74:I74"/>
    <mergeCell ref="J74:K74"/>
    <mergeCell ref="D75:E75"/>
    <mergeCell ref="D76:E76"/>
    <mergeCell ref="B67:L67"/>
    <mergeCell ref="B68:L68"/>
    <mergeCell ref="B69:K69"/>
    <mergeCell ref="B70:L70"/>
    <mergeCell ref="B71:L71"/>
    <mergeCell ref="B72:K72"/>
    <mergeCell ref="B77:C77"/>
    <mergeCell ref="D77:E77"/>
    <mergeCell ref="F77:G77"/>
    <mergeCell ref="H77:I77"/>
    <mergeCell ref="J77:K77"/>
    <mergeCell ref="B79:C79"/>
    <mergeCell ref="D79:E79"/>
    <mergeCell ref="F79:G79"/>
    <mergeCell ref="H79:I79"/>
    <mergeCell ref="J79:K79"/>
    <mergeCell ref="B80:C80"/>
    <mergeCell ref="D80:E80"/>
    <mergeCell ref="F80:G80"/>
    <mergeCell ref="H80:I80"/>
    <mergeCell ref="J80:K80"/>
    <mergeCell ref="B81:C81"/>
    <mergeCell ref="D81:E81"/>
    <mergeCell ref="F81:G81"/>
    <mergeCell ref="H81:I81"/>
    <mergeCell ref="J81:K81"/>
    <mergeCell ref="D82:E82"/>
    <mergeCell ref="F82:G82"/>
    <mergeCell ref="H82:I82"/>
    <mergeCell ref="J82:K82"/>
    <mergeCell ref="B83:C83"/>
    <mergeCell ref="D83:E83"/>
    <mergeCell ref="F83:G83"/>
    <mergeCell ref="H83:I83"/>
    <mergeCell ref="J83:K83"/>
    <mergeCell ref="B86:C86"/>
    <mergeCell ref="D86:E86"/>
    <mergeCell ref="F86:G86"/>
    <mergeCell ref="H86:I86"/>
    <mergeCell ref="J86:K86"/>
    <mergeCell ref="D87:E87"/>
    <mergeCell ref="F87:G87"/>
    <mergeCell ref="H87:I87"/>
    <mergeCell ref="J87:K87"/>
    <mergeCell ref="C91:L91"/>
    <mergeCell ref="E92:L92"/>
    <mergeCell ref="C93:D93"/>
    <mergeCell ref="D88:E88"/>
    <mergeCell ref="F88:G88"/>
    <mergeCell ref="H88:I88"/>
    <mergeCell ref="J88:K88"/>
    <mergeCell ref="D89:E89"/>
    <mergeCell ref="F89:G89"/>
    <mergeCell ref="H89:I89"/>
    <mergeCell ref="J89:K89"/>
    <mergeCell ref="E93:L93"/>
    <mergeCell ref="C94:D94"/>
    <mergeCell ref="E94:F94"/>
    <mergeCell ref="G94:H94"/>
    <mergeCell ref="I94:J94"/>
    <mergeCell ref="K94:L94"/>
    <mergeCell ref="B108:C108"/>
    <mergeCell ref="D108:E108"/>
    <mergeCell ref="F108:G108"/>
    <mergeCell ref="H108:I108"/>
    <mergeCell ref="J108:K108"/>
    <mergeCell ref="I110:L110"/>
    <mergeCell ref="I111:L111"/>
    <mergeCell ref="H112:L112"/>
    <mergeCell ref="I113:L113"/>
    <mergeCell ref="J114:L114"/>
    <mergeCell ref="C118:D118"/>
    <mergeCell ref="E118:F118"/>
    <mergeCell ref="G118:H118"/>
    <mergeCell ref="I118:J118"/>
    <mergeCell ref="K118:L118"/>
    <mergeCell ref="C119:D119"/>
    <mergeCell ref="E119:F119"/>
    <mergeCell ref="G119:H119"/>
    <mergeCell ref="I119:J119"/>
    <mergeCell ref="K119:L119"/>
    <mergeCell ref="C120:D120"/>
    <mergeCell ref="E120:F120"/>
    <mergeCell ref="G120:H120"/>
    <mergeCell ref="I120:J120"/>
    <mergeCell ref="K120:L120"/>
    <mergeCell ref="B127:C130"/>
    <mergeCell ref="D127:E127"/>
    <mergeCell ref="D128:E128"/>
    <mergeCell ref="F128:G128"/>
    <mergeCell ref="H128:I128"/>
    <mergeCell ref="J128:K128"/>
    <mergeCell ref="D129:E129"/>
    <mergeCell ref="D130:E130"/>
    <mergeCell ref="B121:L121"/>
    <mergeCell ref="B122:L122"/>
    <mergeCell ref="B123:L123"/>
    <mergeCell ref="B124:L124"/>
    <mergeCell ref="B125:L125"/>
    <mergeCell ref="B126:L126"/>
    <mergeCell ref="B131:C131"/>
    <mergeCell ref="D131:E131"/>
    <mergeCell ref="F131:G131"/>
    <mergeCell ref="H131:I131"/>
    <mergeCell ref="J131:K131"/>
    <mergeCell ref="B133:C133"/>
    <mergeCell ref="D133:E133"/>
    <mergeCell ref="F133:G133"/>
    <mergeCell ref="H133:I133"/>
    <mergeCell ref="J133:K133"/>
    <mergeCell ref="B134:C134"/>
    <mergeCell ref="D134:E134"/>
    <mergeCell ref="F134:G134"/>
    <mergeCell ref="H134:I134"/>
    <mergeCell ref="J134:K134"/>
    <mergeCell ref="B135:C135"/>
    <mergeCell ref="D135:E135"/>
    <mergeCell ref="F135:G135"/>
    <mergeCell ref="H135:I135"/>
    <mergeCell ref="J135:K135"/>
    <mergeCell ref="B136:C136"/>
    <mergeCell ref="D136:E136"/>
    <mergeCell ref="F136:G136"/>
    <mergeCell ref="H136:I136"/>
    <mergeCell ref="J136:K136"/>
    <mergeCell ref="B137:C137"/>
    <mergeCell ref="D137:E137"/>
    <mergeCell ref="F137:G137"/>
    <mergeCell ref="H137:I137"/>
    <mergeCell ref="J137:K137"/>
    <mergeCell ref="D140:E140"/>
    <mergeCell ref="F140:G140"/>
    <mergeCell ref="H140:I140"/>
    <mergeCell ref="J140:K140"/>
    <mergeCell ref="J141:K141"/>
    <mergeCell ref="J142:K142"/>
    <mergeCell ref="F141:G141"/>
    <mergeCell ref="B138:C138"/>
    <mergeCell ref="D138:E138"/>
    <mergeCell ref="F138:G138"/>
    <mergeCell ref="H138:I138"/>
    <mergeCell ref="J138:K138"/>
    <mergeCell ref="D139:E139"/>
    <mergeCell ref="J139:K139"/>
    <mergeCell ref="F139:G139"/>
    <mergeCell ref="C145:L145"/>
    <mergeCell ref="E146:L146"/>
    <mergeCell ref="C147:D147"/>
    <mergeCell ref="E147:F147"/>
    <mergeCell ref="G147:H147"/>
    <mergeCell ref="I147:L147"/>
    <mergeCell ref="D143:E143"/>
    <mergeCell ref="F143:G143"/>
    <mergeCell ref="H143:I143"/>
    <mergeCell ref="J143:K143"/>
    <mergeCell ref="C144:D144"/>
    <mergeCell ref="E144:F144"/>
    <mergeCell ref="G144:H144"/>
    <mergeCell ref="I144:J144"/>
    <mergeCell ref="K144:L144"/>
    <mergeCell ref="C150:D150"/>
    <mergeCell ref="E150:F150"/>
    <mergeCell ref="G150:H150"/>
    <mergeCell ref="I150:J150"/>
    <mergeCell ref="K150:L150"/>
    <mergeCell ref="E151:F151"/>
    <mergeCell ref="E152:F152"/>
    <mergeCell ref="E153:F153"/>
    <mergeCell ref="C148:D148"/>
    <mergeCell ref="E148:F148"/>
    <mergeCell ref="G148:H148"/>
    <mergeCell ref="I148:J148"/>
    <mergeCell ref="K148:L148"/>
    <mergeCell ref="C149:D149"/>
    <mergeCell ref="E149:F149"/>
    <mergeCell ref="G149:H149"/>
    <mergeCell ref="I149:J149"/>
    <mergeCell ref="K149:L149"/>
  </mergeCells>
  <pageMargins left="0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2023-12-19T06:55:17Z</dcterms:modified>
</cp:coreProperties>
</file>