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8CF7E80B-A7B9-4C82-95BF-FD35B3C46B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30" i="1" l="1"/>
  <c r="L130" i="1" s="1"/>
  <c r="J29" i="1"/>
  <c r="J30" i="1"/>
  <c r="J31" i="1"/>
  <c r="J32" i="1"/>
  <c r="J33" i="1"/>
  <c r="J34" i="1"/>
  <c r="J35" i="1"/>
  <c r="J36" i="1"/>
  <c r="J37" i="1"/>
  <c r="J38" i="1"/>
  <c r="J39" i="1"/>
  <c r="J27" i="1"/>
  <c r="D25" i="1"/>
  <c r="J20" i="1"/>
  <c r="J21" i="1"/>
  <c r="J22" i="1"/>
  <c r="J23" i="1"/>
  <c r="J24" i="1"/>
  <c r="J19" i="1"/>
  <c r="J87" i="1"/>
  <c r="J86" i="1"/>
  <c r="L87" i="1" l="1"/>
  <c r="L86" i="1"/>
  <c r="J85" i="1"/>
  <c r="L85" i="1" s="1"/>
  <c r="L88" i="1" l="1"/>
  <c r="J88" i="1"/>
  <c r="L20" i="1" l="1"/>
  <c r="L22" i="1"/>
  <c r="L19" i="1"/>
  <c r="D40" i="1"/>
  <c r="F88" i="1" l="1"/>
  <c r="J81" i="1"/>
  <c r="L81" i="1" s="1"/>
  <c r="J80" i="1"/>
  <c r="L80" i="1" s="1"/>
  <c r="J79" i="1"/>
  <c r="D44" i="1"/>
  <c r="D45" i="1" s="1"/>
  <c r="J43" i="1"/>
  <c r="L43" i="1" s="1"/>
  <c r="J42" i="1"/>
  <c r="L39" i="1"/>
  <c r="L38" i="1"/>
  <c r="L37" i="1"/>
  <c r="L36" i="1"/>
  <c r="L35" i="1"/>
  <c r="L34" i="1"/>
  <c r="L33" i="1"/>
  <c r="L32" i="1"/>
  <c r="L31" i="1"/>
  <c r="L30" i="1"/>
  <c r="L28" i="1"/>
  <c r="L27" i="1"/>
  <c r="L24" i="1"/>
  <c r="L23" i="1"/>
  <c r="L21" i="1"/>
  <c r="L79" i="1" l="1"/>
  <c r="L82" i="1" s="1"/>
  <c r="J82" i="1"/>
  <c r="J44" i="1"/>
  <c r="L42" i="1"/>
  <c r="L44" i="1" s="1"/>
  <c r="J40" i="1"/>
  <c r="L25" i="1"/>
  <c r="J25" i="1"/>
  <c r="L29" i="1"/>
  <c r="L40" i="1" s="1"/>
  <c r="L89" i="1" l="1"/>
  <c r="J89" i="1"/>
  <c r="L45" i="1"/>
  <c r="L47" i="1" s="1"/>
  <c r="J45" i="1"/>
</calcChain>
</file>

<file path=xl/sharedStrings.xml><?xml version="1.0" encoding="utf-8"?>
<sst xmlns="http://schemas.openxmlformats.org/spreadsheetml/2006/main" count="137" uniqueCount="84">
  <si>
    <t>Հավելված</t>
  </si>
  <si>
    <t>ՀՀ    Սյունիքի  մարզի   Մեղրի</t>
  </si>
  <si>
    <t>Համայքի  ղեկավար՝</t>
  </si>
  <si>
    <t xml:space="preserve">                                            Բ. Զաքարյան</t>
  </si>
  <si>
    <t>ՀԱՍՏԻՔԱՅԻՆ ՑՈՒՑԱԿ,ՊԱՇՏՈՆԱՅԻՆ ԴՐՈՒՅՔԱՉԱՓԵՐ,</t>
  </si>
  <si>
    <t xml:space="preserve">                 ԱՇԽԱՏԱԿԻՑՆԵՐԻ  ՔԱՆԱԿ</t>
  </si>
  <si>
    <t>Պաշտոնների անվանումը</t>
  </si>
  <si>
    <t>Հաստիքային</t>
  </si>
  <si>
    <t>ընդամենը</t>
  </si>
  <si>
    <t>Միավոների</t>
  </si>
  <si>
    <t>Դրույքաչափը</t>
  </si>
  <si>
    <t>հավելա-</t>
  </si>
  <si>
    <t>Ամսական</t>
  </si>
  <si>
    <t>տարեկան</t>
  </si>
  <si>
    <t>թիվը</t>
  </si>
  <si>
    <t>վճարներ</t>
  </si>
  <si>
    <t>աշխատա-</t>
  </si>
  <si>
    <t>աշխ.</t>
  </si>
  <si>
    <t>վարձ</t>
  </si>
  <si>
    <t>ֆոնդ.</t>
  </si>
  <si>
    <t>Մանկավարժական</t>
  </si>
  <si>
    <t xml:space="preserve"> ԿԱԶՄ</t>
  </si>
  <si>
    <t>Տնօրեն</t>
  </si>
  <si>
    <t>Մեթոդիստ   ուս. գծ.տն.տեղ.</t>
  </si>
  <si>
    <t>Դաստիարակ</t>
  </si>
  <si>
    <t>Լր.կրթ.ծառ.մանկ.</t>
  </si>
  <si>
    <t>Երաժշտ.դաստիարակ</t>
  </si>
  <si>
    <t>Ֆիզ   դաստիարակ</t>
  </si>
  <si>
    <t>Ընդամենը</t>
  </si>
  <si>
    <t>Վարչական կազմ</t>
  </si>
  <si>
    <t>Հաշվապահ</t>
  </si>
  <si>
    <t>Գործավար</t>
  </si>
  <si>
    <t>Խոհարար</t>
  </si>
  <si>
    <t>Խոհարարի   օգնական</t>
  </si>
  <si>
    <t>Պահեստապետ</t>
  </si>
  <si>
    <t>Լվացքարար</t>
  </si>
  <si>
    <t>Պահակ</t>
  </si>
  <si>
    <t>Դռնապան</t>
  </si>
  <si>
    <t>Հավաքարար</t>
  </si>
  <si>
    <t>Այգեպան</t>
  </si>
  <si>
    <t>ՈԻսումնաօժանդակ կազմ</t>
  </si>
  <si>
    <t>Բուժքույր</t>
  </si>
  <si>
    <t>Դաստիարակի օգնական</t>
  </si>
  <si>
    <t>Տնօրեն                                                   Ա. Կարապետյան</t>
  </si>
  <si>
    <t xml:space="preserve">Ա. Մարգարյան                                                        </t>
  </si>
  <si>
    <t>Կարճևան  մասնաճյուղ</t>
  </si>
  <si>
    <t>Հավե-</t>
  </si>
  <si>
    <t>լավճար</t>
  </si>
  <si>
    <t>ԿԱԶՄ</t>
  </si>
  <si>
    <t>Ղեկավար/դաստիարակ/</t>
  </si>
  <si>
    <t>դաստիարակ</t>
  </si>
  <si>
    <t>Դաստիարակի օգ.</t>
  </si>
  <si>
    <t>Տնօրեն                                              Ա. Կարապետյան</t>
  </si>
  <si>
    <t>Ա. Մարգարյան</t>
  </si>
  <si>
    <t>ԱՇԽԱՏԱԿԻՑՆԵՐԻ    ՔԱՆԱԿ</t>
  </si>
  <si>
    <t>30/%/</t>
  </si>
  <si>
    <t>փականագործ , էլեկտրոմանտյոր</t>
  </si>
  <si>
    <t>1. Աշխատակիցների քանակ  -  46</t>
  </si>
  <si>
    <t xml:space="preserve">                                                                                                                    Ա. Կարապետյան</t>
  </si>
  <si>
    <t>2.Հաստիքացուցակ և պաշտոնային դրույքաչափեր  -   4,65</t>
  </si>
  <si>
    <t>1. Աշխատակիցների քանակ  - 6</t>
  </si>
  <si>
    <t>Տնտեսական մասի վարիչ</t>
  </si>
  <si>
    <t>դերձակ</t>
  </si>
  <si>
    <t>2.Հաստիքացուցակ և պաշտոնային դրույքաչափեր  -    37,31</t>
  </si>
  <si>
    <t xml:space="preserve"> </t>
  </si>
  <si>
    <t>«Ագարակի մանկապարտեզ» ՀՈԱԿ</t>
  </si>
  <si>
    <t xml:space="preserve">       Մեղրի համայնքի  ավագանու</t>
  </si>
  <si>
    <t>Համայնքի ղեկավար՝</t>
  </si>
  <si>
    <t xml:space="preserve">  2023թ. դեկտեմբերի 27-ի N130-Ա որոշման</t>
  </si>
  <si>
    <t>Բ. Զաքարյան</t>
  </si>
  <si>
    <t xml:space="preserve">                                            </t>
  </si>
  <si>
    <t xml:space="preserve">ՀՀ  Սյունիքի մարզի </t>
  </si>
  <si>
    <t>Մեղրի համայքի  ավագանու</t>
  </si>
  <si>
    <t>2023թ. Դեկտեմբերի 27-ի N130-Ա որոշման</t>
  </si>
  <si>
    <t xml:space="preserve">               Մեղրի համայնքի  ավագանու</t>
  </si>
  <si>
    <t xml:space="preserve"> ՀՀ    Սյունիքի  մարզի   </t>
  </si>
  <si>
    <t xml:space="preserve">          </t>
  </si>
  <si>
    <t>Հավելված 1.1.</t>
  </si>
  <si>
    <t>Հավելված 1.2.</t>
  </si>
  <si>
    <t>Ալվանքի մասնաճյուղ</t>
  </si>
  <si>
    <t>1. Աշխատակիցների քանակ  - 1</t>
  </si>
  <si>
    <t>2.Հաստիքացուցակ և պաշտոնային դրույքաչափեր  -0,5</t>
  </si>
  <si>
    <t xml:space="preserve">              Ա.  Կարապետյան</t>
  </si>
  <si>
    <t xml:space="preserve">          Ա. Մարգարյան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</si>
</sst>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295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4" fillId="3" borderId="0" xfId="0" applyFont="1" applyFill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/>
    <xf numFmtId="0" fontId="13" fillId="3" borderId="7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vertical="top"/>
    </xf>
    <xf numFmtId="0" fontId="0" fillId="3" borderId="4" xfId="0" applyFill="1" applyBorder="1"/>
    <xf numFmtId="1" fontId="3" fillId="3" borderId="14" xfId="0" applyNumberFormat="1" applyFont="1" applyFill="1" applyBorder="1" applyAlignment="1">
      <alignment horizontal="center"/>
    </xf>
    <xf numFmtId="0" fontId="3" fillId="3" borderId="26" xfId="0" applyFont="1" applyFill="1" applyBorder="1"/>
    <xf numFmtId="0" fontId="3" fillId="3" borderId="23" xfId="0" applyFont="1" applyFill="1" applyBorder="1"/>
    <xf numFmtId="1" fontId="3" fillId="3" borderId="9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" fontId="3" fillId="3" borderId="4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0" fillId="3" borderId="27" xfId="0" applyFill="1" applyBorder="1"/>
    <xf numFmtId="0" fontId="0" fillId="3" borderId="10" xfId="0" applyFill="1" applyBorder="1"/>
    <xf numFmtId="1" fontId="3" fillId="3" borderId="14" xfId="0" applyNumberFormat="1" applyFont="1" applyFill="1" applyBorder="1" applyAlignment="1">
      <alignment horizontal="center" vertical="top"/>
    </xf>
    <xf numFmtId="0" fontId="11" fillId="3" borderId="27" xfId="0" applyFont="1" applyFill="1" applyBorder="1"/>
    <xf numFmtId="0" fontId="5" fillId="3" borderId="7" xfId="0" applyFont="1" applyFill="1" applyBorder="1"/>
    <xf numFmtId="0" fontId="11" fillId="3" borderId="0" xfId="0" applyFont="1" applyFill="1"/>
    <xf numFmtId="0" fontId="0" fillId="3" borderId="0" xfId="0" applyFill="1" applyAlignment="1">
      <alignment horizontal="left"/>
    </xf>
    <xf numFmtId="0" fontId="0" fillId="3" borderId="8" xfId="0" applyFill="1" applyBorder="1"/>
    <xf numFmtId="0" fontId="3" fillId="3" borderId="45" xfId="0" applyFont="1" applyFill="1" applyBorder="1"/>
    <xf numFmtId="0" fontId="3" fillId="3" borderId="0" xfId="0" applyFont="1" applyFill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8" fillId="3" borderId="0" xfId="0" applyFont="1" applyFill="1"/>
    <xf numFmtId="0" fontId="4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3" fillId="3" borderId="2" xfId="0" applyFont="1" applyFill="1" applyBorder="1"/>
    <xf numFmtId="0" fontId="0" fillId="3" borderId="2" xfId="0" applyFill="1" applyBorder="1"/>
    <xf numFmtId="0" fontId="0" fillId="3" borderId="46" xfId="0" applyFill="1" applyBorder="1"/>
    <xf numFmtId="1" fontId="3" fillId="3" borderId="28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27" xfId="0" applyFont="1" applyFill="1" applyBorder="1"/>
    <xf numFmtId="1" fontId="3" fillId="3" borderId="33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9" fillId="3" borderId="5" xfId="0" applyFont="1" applyFill="1" applyBorder="1"/>
    <xf numFmtId="2" fontId="3" fillId="3" borderId="0" xfId="0" applyNumberFormat="1" applyFont="1" applyFill="1" applyAlignment="1">
      <alignment horizontal="left" vertical="center"/>
    </xf>
    <xf numFmtId="1" fontId="3" fillId="3" borderId="0" xfId="0" applyNumberFormat="1" applyFont="1" applyFill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3" fillId="3" borderId="11" xfId="0" applyFont="1" applyFill="1" applyBorder="1"/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left"/>
    </xf>
    <xf numFmtId="1" fontId="0" fillId="3" borderId="0" xfId="0" applyNumberFormat="1" applyFill="1"/>
    <xf numFmtId="0" fontId="19" fillId="3" borderId="6" xfId="2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1" fontId="9" fillId="3" borderId="8" xfId="0" applyNumberFormat="1" applyFont="1" applyFill="1" applyBorder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1" fillId="3" borderId="0" xfId="0" applyFont="1" applyFill="1"/>
    <xf numFmtId="0" fontId="5" fillId="3" borderId="0" xfId="0" applyFont="1" applyFill="1" applyAlignment="1">
      <alignment horizontal="right"/>
    </xf>
    <xf numFmtId="0" fontId="6" fillId="3" borderId="1" xfId="0" applyFont="1" applyFill="1" applyBorder="1"/>
    <xf numFmtId="0" fontId="1" fillId="3" borderId="0" xfId="0" applyFont="1" applyFill="1"/>
    <xf numFmtId="0" fontId="21" fillId="3" borderId="0" xfId="0" applyFont="1" applyFill="1"/>
    <xf numFmtId="0" fontId="20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3" fillId="3" borderId="10" xfId="0" applyFont="1" applyFill="1" applyBorder="1"/>
    <xf numFmtId="0" fontId="2" fillId="3" borderId="11" xfId="0" applyFont="1" applyFill="1" applyBorder="1"/>
    <xf numFmtId="166" fontId="3" fillId="3" borderId="13" xfId="1" applyNumberFormat="1" applyFont="1" applyFill="1" applyBorder="1" applyAlignment="1"/>
    <xf numFmtId="166" fontId="3" fillId="3" borderId="11" xfId="1" applyNumberFormat="1" applyFont="1" applyFill="1" applyBorder="1" applyAlignment="1"/>
    <xf numFmtId="1" fontId="3" fillId="3" borderId="13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/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9" fillId="3" borderId="3" xfId="0" applyFont="1" applyFill="1" applyBorder="1"/>
    <xf numFmtId="0" fontId="9" fillId="3" borderId="5" xfId="0" applyFont="1" applyFill="1" applyBorder="1"/>
    <xf numFmtId="0" fontId="5" fillId="3" borderId="5" xfId="0" applyFont="1" applyFill="1" applyBorder="1"/>
    <xf numFmtId="0" fontId="0" fillId="3" borderId="5" xfId="0" applyFill="1" applyBorder="1"/>
    <xf numFmtId="0" fontId="3" fillId="3" borderId="11" xfId="0" applyFont="1" applyFill="1" applyBorder="1"/>
    <xf numFmtId="165" fontId="3" fillId="3" borderId="12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3" borderId="15" xfId="0" applyFont="1" applyFill="1" applyBorder="1"/>
    <xf numFmtId="165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21" xfId="0" applyFont="1" applyFill="1" applyBorder="1"/>
    <xf numFmtId="2" fontId="3" fillId="3" borderId="16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65" fontId="3" fillId="3" borderId="22" xfId="0" applyNumberFormat="1" applyFont="1" applyFill="1" applyBorder="1" applyAlignment="1">
      <alignment horizontal="center"/>
    </xf>
    <xf numFmtId="165" fontId="3" fillId="3" borderId="23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17" xfId="0" applyFont="1" applyFill="1" applyBorder="1"/>
    <xf numFmtId="165" fontId="3" fillId="3" borderId="25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0" fontId="3" fillId="3" borderId="8" xfId="0" applyFont="1" applyFill="1" applyBorder="1"/>
    <xf numFmtId="2" fontId="3" fillId="3" borderId="7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3" borderId="7" xfId="0" applyNumberFormat="1" applyFont="1" applyFill="1" applyBorder="1"/>
    <xf numFmtId="1" fontId="3" fillId="3" borderId="8" xfId="0" applyNumberFormat="1" applyFont="1" applyFill="1" applyBorder="1"/>
    <xf numFmtId="0" fontId="3" fillId="3" borderId="40" xfId="0" applyFont="1" applyFill="1" applyBorder="1"/>
    <xf numFmtId="0" fontId="3" fillId="3" borderId="42" xfId="0" applyFont="1" applyFill="1" applyBorder="1"/>
    <xf numFmtId="165" fontId="3" fillId="3" borderId="10" xfId="0" applyNumberFormat="1" applyFont="1" applyFill="1" applyBorder="1" applyAlignment="1">
      <alignment horizontal="center"/>
    </xf>
    <xf numFmtId="165" fontId="3" fillId="3" borderId="33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33" xfId="0" applyNumberFormat="1" applyFont="1" applyFill="1" applyBorder="1" applyAlignment="1">
      <alignment horizontal="center"/>
    </xf>
    <xf numFmtId="1" fontId="3" fillId="3" borderId="34" xfId="0" applyNumberFormat="1" applyFont="1" applyFill="1" applyBorder="1"/>
    <xf numFmtId="1" fontId="3" fillId="3" borderId="35" xfId="0" applyNumberFormat="1" applyFont="1" applyFill="1" applyBorder="1"/>
    <xf numFmtId="1" fontId="3" fillId="3" borderId="30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9" fillId="3" borderId="10" xfId="0" applyFont="1" applyFill="1" applyBorder="1"/>
    <xf numFmtId="0" fontId="9" fillId="3" borderId="27" xfId="0" applyFont="1" applyFill="1" applyBorder="1"/>
    <xf numFmtId="1" fontId="3" fillId="3" borderId="27" xfId="0" applyNumberFormat="1" applyFon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0" fontId="3" fillId="3" borderId="28" xfId="0" applyFont="1" applyFill="1" applyBorder="1"/>
    <xf numFmtId="0" fontId="3" fillId="3" borderId="29" xfId="0" applyFont="1" applyFill="1" applyBorder="1"/>
    <xf numFmtId="1" fontId="3" fillId="3" borderId="31" xfId="0" applyNumberFormat="1" applyFont="1" applyFill="1" applyBorder="1" applyAlignment="1">
      <alignment horizontal="center"/>
    </xf>
    <xf numFmtId="0" fontId="3" fillId="3" borderId="36" xfId="0" applyFont="1" applyFill="1" applyBorder="1"/>
    <xf numFmtId="0" fontId="3" fillId="3" borderId="16" xfId="0" applyFont="1" applyFill="1" applyBorder="1"/>
    <xf numFmtId="165" fontId="3" fillId="3" borderId="18" xfId="0" applyNumberFormat="1" applyFont="1" applyFill="1" applyBorder="1" applyAlignment="1">
      <alignment horizontal="center"/>
    </xf>
    <xf numFmtId="165" fontId="3" fillId="3" borderId="37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37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65" fontId="3" fillId="3" borderId="21" xfId="0" applyNumberFormat="1" applyFont="1" applyFill="1" applyBorder="1" applyAlignment="1">
      <alignment horizontal="center"/>
    </xf>
    <xf numFmtId="0" fontId="19" fillId="3" borderId="20" xfId="2" applyFont="1" applyFill="1" applyBorder="1" applyAlignment="1"/>
    <xf numFmtId="0" fontId="19" fillId="3" borderId="21" xfId="2" applyFont="1" applyFill="1" applyBorder="1" applyAlignment="1"/>
    <xf numFmtId="165" fontId="19" fillId="3" borderId="21" xfId="2" applyNumberFormat="1" applyFont="1" applyFill="1" applyBorder="1" applyAlignment="1">
      <alignment horizontal="center"/>
    </xf>
    <xf numFmtId="1" fontId="19" fillId="3" borderId="21" xfId="2" applyNumberFormat="1" applyFont="1" applyFill="1" applyBorder="1" applyAlignment="1">
      <alignment horizontal="center"/>
    </xf>
    <xf numFmtId="1" fontId="19" fillId="3" borderId="30" xfId="0" applyNumberFormat="1" applyFont="1" applyFill="1" applyBorder="1" applyAlignment="1">
      <alignment horizontal="center"/>
    </xf>
    <xf numFmtId="1" fontId="19" fillId="3" borderId="2" xfId="0" applyNumberFormat="1" applyFont="1" applyFill="1" applyBorder="1" applyAlignment="1">
      <alignment horizontal="center"/>
    </xf>
    <xf numFmtId="0" fontId="3" fillId="3" borderId="38" xfId="0" applyFont="1" applyFill="1" applyBorder="1"/>
    <xf numFmtId="0" fontId="3" fillId="3" borderId="39" xfId="0" applyFont="1" applyFill="1" applyBorder="1"/>
    <xf numFmtId="165" fontId="3" fillId="3" borderId="39" xfId="0" applyNumberFormat="1" applyFont="1" applyFill="1" applyBorder="1" applyAlignment="1">
      <alignment horizontal="center"/>
    </xf>
    <xf numFmtId="1" fontId="3" fillId="3" borderId="39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43" xfId="0" applyFont="1" applyFill="1" applyBorder="1"/>
    <xf numFmtId="0" fontId="3" fillId="3" borderId="44" xfId="0" applyFont="1" applyFill="1" applyBorder="1"/>
    <xf numFmtId="0" fontId="0" fillId="3" borderId="33" xfId="0" applyFill="1" applyBorder="1" applyAlignment="1">
      <alignment horizontal="center"/>
    </xf>
    <xf numFmtId="0" fontId="0" fillId="3" borderId="10" xfId="0" applyFill="1" applyBorder="1"/>
    <xf numFmtId="0" fontId="0" fillId="3" borderId="33" xfId="0" applyFill="1" applyBorder="1"/>
    <xf numFmtId="1" fontId="3" fillId="3" borderId="10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3" borderId="10" xfId="0" applyFont="1" applyFill="1" applyBorder="1"/>
    <xf numFmtId="0" fontId="5" fillId="3" borderId="27" xfId="0" applyFont="1" applyFill="1" applyBorder="1"/>
    <xf numFmtId="0" fontId="0" fillId="3" borderId="27" xfId="0" applyFill="1" applyBorder="1"/>
    <xf numFmtId="0" fontId="3" fillId="3" borderId="41" xfId="0" applyFont="1" applyFill="1" applyBorder="1"/>
    <xf numFmtId="165" fontId="3" fillId="3" borderId="41" xfId="0" applyNumberFormat="1" applyFont="1" applyFill="1" applyBorder="1" applyAlignment="1">
      <alignment horizontal="center"/>
    </xf>
    <xf numFmtId="1" fontId="3" fillId="3" borderId="41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/>
    <xf numFmtId="2" fontId="3" fillId="3" borderId="10" xfId="0" applyNumberFormat="1" applyFont="1" applyFill="1" applyBorder="1" applyAlignment="1">
      <alignment horizontal="center" vertical="center"/>
    </xf>
    <xf numFmtId="2" fontId="3" fillId="3" borderId="33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46" xfId="0" applyFill="1" applyBorder="1"/>
    <xf numFmtId="0" fontId="2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47" xfId="0" applyFont="1" applyFill="1" applyBorder="1"/>
    <xf numFmtId="0" fontId="4" fillId="3" borderId="37" xfId="0" applyFont="1" applyFill="1" applyBorder="1"/>
    <xf numFmtId="0" fontId="3" fillId="3" borderId="48" xfId="0" applyFont="1" applyFill="1" applyBorder="1"/>
    <xf numFmtId="0" fontId="3" fillId="3" borderId="49" xfId="0" applyFont="1" applyFill="1" applyBorder="1"/>
    <xf numFmtId="2" fontId="3" fillId="3" borderId="21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1" fontId="3" fillId="3" borderId="5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left" vertical="center"/>
    </xf>
    <xf numFmtId="165" fontId="3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1" fontId="3" fillId="3" borderId="0" xfId="0" applyNumberFormat="1" applyFont="1" applyFill="1"/>
    <xf numFmtId="0" fontId="4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" fontId="0" fillId="3" borderId="0" xfId="0" applyNumberFormat="1" applyFill="1"/>
    <xf numFmtId="0" fontId="0" fillId="3" borderId="0" xfId="0" applyFill="1" applyBorder="1"/>
    <xf numFmtId="0" fontId="0" fillId="3" borderId="0" xfId="0" applyFill="1" applyBorder="1"/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2" fontId="3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3" fillId="3" borderId="0" xfId="0" applyNumberFormat="1" applyFont="1" applyFill="1" applyBorder="1"/>
    <xf numFmtId="0" fontId="14" fillId="0" borderId="0" xfId="0" applyFont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vertical="top"/>
    </xf>
    <xf numFmtId="0" fontId="9" fillId="0" borderId="3" xfId="0" applyFont="1" applyBorder="1"/>
    <xf numFmtId="0" fontId="9" fillId="0" borderId="5" xfId="0" applyFont="1" applyBorder="1"/>
    <xf numFmtId="0" fontId="0" fillId="0" borderId="5" xfId="0" applyBorder="1"/>
    <xf numFmtId="0" fontId="0" fillId="0" borderId="4" xfId="0" applyBorder="1"/>
    <xf numFmtId="0" fontId="3" fillId="0" borderId="45" xfId="0" applyFont="1" applyBorder="1"/>
    <xf numFmtId="0" fontId="3" fillId="0" borderId="2" xfId="0" applyFont="1" applyBorder="1"/>
    <xf numFmtId="0" fontId="0" fillId="0" borderId="2" xfId="0" applyBorder="1"/>
    <xf numFmtId="0" fontId="0" fillId="0" borderId="46" xfId="0" applyBorder="1"/>
    <xf numFmtId="0" fontId="4" fillId="0" borderId="47" xfId="0" applyFont="1" applyBorder="1"/>
    <xf numFmtId="0" fontId="4" fillId="0" borderId="37" xfId="0" applyFont="1" applyBorder="1"/>
    <xf numFmtId="165" fontId="3" fillId="0" borderId="16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1" fontId="0" fillId="0" borderId="0" xfId="0" applyNumberFormat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6"/>
  <sheetViews>
    <sheetView tabSelected="1" topLeftCell="A106" workbookViewId="0">
      <selection activeCell="B118" sqref="B118:L135"/>
    </sheetView>
  </sheetViews>
  <sheetFormatPr defaultRowHeight="15" x14ac:dyDescent="0.25"/>
  <cols>
    <col min="1" max="1" width="2.85546875" style="1" customWidth="1"/>
    <col min="2" max="2" width="11.85546875" style="1" customWidth="1"/>
    <col min="3" max="3" width="22.140625" style="1" customWidth="1"/>
    <col min="4" max="4" width="8.28515625" style="1" customWidth="1"/>
    <col min="5" max="5" width="6.5703125" style="1" customWidth="1"/>
    <col min="6" max="6" width="5.140625" style="1" customWidth="1"/>
    <col min="7" max="7" width="6.5703125" style="1" customWidth="1"/>
    <col min="8" max="8" width="5.42578125" style="1" customWidth="1"/>
    <col min="9" max="9" width="0.5703125" style="1" customWidth="1"/>
    <col min="10" max="10" width="9.140625" style="1"/>
    <col min="11" max="11" width="5.28515625" style="1" customWidth="1"/>
    <col min="12" max="12" width="12.7109375" style="1" customWidth="1"/>
    <col min="13" max="16384" width="9.140625" style="1"/>
  </cols>
  <sheetData>
    <row r="1" spans="2:12" x14ac:dyDescent="0.25">
      <c r="E1" s="67"/>
      <c r="F1" s="67"/>
      <c r="G1" s="75" t="s">
        <v>0</v>
      </c>
      <c r="H1" s="75"/>
      <c r="I1" s="75"/>
      <c r="J1" s="75"/>
      <c r="K1" s="75"/>
      <c r="L1" s="75"/>
    </row>
    <row r="2" spans="2:12" x14ac:dyDescent="0.25">
      <c r="B2" s="198" t="s">
        <v>67</v>
      </c>
      <c r="C2" s="198"/>
      <c r="D2" s="70"/>
      <c r="E2" s="67"/>
      <c r="F2" s="67"/>
      <c r="G2" s="75" t="s">
        <v>1</v>
      </c>
      <c r="H2" s="75"/>
      <c r="I2" s="75"/>
      <c r="J2" s="75"/>
      <c r="K2" s="75"/>
      <c r="L2" s="75"/>
    </row>
    <row r="3" spans="2:12" x14ac:dyDescent="0.25">
      <c r="B3" s="70"/>
      <c r="C3" s="73"/>
      <c r="D3" s="73"/>
      <c r="E3" s="74"/>
      <c r="F3" s="74"/>
      <c r="G3" s="75" t="s">
        <v>66</v>
      </c>
      <c r="H3" s="75"/>
      <c r="I3" s="75"/>
      <c r="J3" s="75"/>
      <c r="K3" s="75"/>
      <c r="L3" s="75"/>
    </row>
    <row r="4" spans="2:12" ht="15.75" x14ac:dyDescent="0.25">
      <c r="B4" s="6" t="s">
        <v>76</v>
      </c>
      <c r="C4" s="223" t="s">
        <v>69</v>
      </c>
      <c r="D4" s="223"/>
      <c r="E4" s="75" t="s">
        <v>68</v>
      </c>
      <c r="F4" s="75"/>
      <c r="G4" s="75"/>
      <c r="H4" s="75"/>
      <c r="I4" s="75"/>
      <c r="J4" s="75"/>
      <c r="K4" s="75"/>
      <c r="L4" s="75"/>
    </row>
    <row r="5" spans="2:12" ht="15.75" x14ac:dyDescent="0.25">
      <c r="B5" s="222"/>
      <c r="C5" s="222"/>
      <c r="D5" s="222"/>
      <c r="E5" s="5"/>
      <c r="F5" s="5"/>
      <c r="G5" s="3"/>
      <c r="H5" s="3"/>
      <c r="I5" s="76"/>
      <c r="J5" s="76"/>
      <c r="K5" s="76"/>
      <c r="L5" s="76"/>
    </row>
    <row r="6" spans="2:12" ht="15.75" x14ac:dyDescent="0.25">
      <c r="B6" s="196" t="s">
        <v>70</v>
      </c>
      <c r="C6" s="196"/>
      <c r="D6" s="196"/>
      <c r="E6" s="5"/>
      <c r="F6" s="5"/>
      <c r="G6" s="3"/>
      <c r="H6" s="3"/>
      <c r="I6" s="3"/>
      <c r="J6" s="3"/>
      <c r="K6" s="3"/>
      <c r="L6" s="3"/>
    </row>
    <row r="7" spans="2:12" x14ac:dyDescent="0.25">
      <c r="B7" s="221"/>
      <c r="C7" s="221"/>
      <c r="D7" s="221"/>
      <c r="E7" s="5"/>
      <c r="F7" s="5"/>
      <c r="G7" s="5"/>
      <c r="H7" s="3"/>
      <c r="I7" s="3"/>
      <c r="J7" s="76"/>
      <c r="K7" s="76"/>
      <c r="L7" s="76"/>
    </row>
    <row r="8" spans="2:12" x14ac:dyDescent="0.25">
      <c r="B8" s="3"/>
      <c r="C8" s="5"/>
      <c r="D8" s="3"/>
      <c r="E8" s="5"/>
      <c r="F8" s="5"/>
      <c r="G8" s="5"/>
      <c r="H8" s="3"/>
      <c r="I8" s="3"/>
      <c r="J8" s="8"/>
      <c r="K8" s="8"/>
      <c r="L8" s="8"/>
    </row>
    <row r="9" spans="2:12" ht="21" x14ac:dyDescent="0.35">
      <c r="B9" s="94" t="s">
        <v>65</v>
      </c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2:12" ht="18.75" x14ac:dyDescent="0.3">
      <c r="B10" s="96" t="s">
        <v>4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2:12" ht="21" x14ac:dyDescent="0.35">
      <c r="B11" s="98" t="s">
        <v>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15.75" x14ac:dyDescent="0.25">
      <c r="B12" s="99" t="s">
        <v>57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12" ht="16.5" thickBot="1" x14ac:dyDescent="0.3">
      <c r="B13" s="101" t="s">
        <v>63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/>
    </row>
    <row r="14" spans="2:12" x14ac:dyDescent="0.25">
      <c r="B14" s="83" t="s">
        <v>6</v>
      </c>
      <c r="C14" s="84"/>
      <c r="D14" s="87" t="s">
        <v>7</v>
      </c>
      <c r="E14" s="88"/>
      <c r="F14" s="9"/>
      <c r="G14" s="10"/>
      <c r="H14" s="9"/>
      <c r="I14" s="10"/>
      <c r="J14" s="9"/>
      <c r="K14" s="11"/>
      <c r="L14" s="12" t="s">
        <v>8</v>
      </c>
    </row>
    <row r="15" spans="2:12" x14ac:dyDescent="0.25">
      <c r="B15" s="85"/>
      <c r="C15" s="86"/>
      <c r="D15" s="89" t="s">
        <v>9</v>
      </c>
      <c r="E15" s="90"/>
      <c r="F15" s="91" t="s">
        <v>10</v>
      </c>
      <c r="G15" s="92"/>
      <c r="H15" s="91" t="s">
        <v>11</v>
      </c>
      <c r="I15" s="92"/>
      <c r="J15" s="85" t="s">
        <v>12</v>
      </c>
      <c r="K15" s="93"/>
      <c r="L15" s="13" t="s">
        <v>13</v>
      </c>
    </row>
    <row r="16" spans="2:12" x14ac:dyDescent="0.25">
      <c r="B16" s="85"/>
      <c r="C16" s="86"/>
      <c r="D16" s="89" t="s">
        <v>14</v>
      </c>
      <c r="E16" s="90"/>
      <c r="F16" s="14"/>
      <c r="G16" s="15"/>
      <c r="H16" s="16" t="s">
        <v>15</v>
      </c>
      <c r="I16" s="17"/>
      <c r="J16" s="14" t="s">
        <v>16</v>
      </c>
      <c r="K16" s="8"/>
      <c r="L16" s="13" t="s">
        <v>17</v>
      </c>
    </row>
    <row r="17" spans="2:12" ht="15.75" thickBot="1" x14ac:dyDescent="0.3">
      <c r="B17" s="85"/>
      <c r="C17" s="86"/>
      <c r="D17" s="89"/>
      <c r="E17" s="90"/>
      <c r="F17" s="14"/>
      <c r="G17" s="15"/>
      <c r="H17" s="14"/>
      <c r="I17" s="15"/>
      <c r="J17" s="18" t="s">
        <v>18</v>
      </c>
      <c r="K17" s="8"/>
      <c r="L17" s="13" t="s">
        <v>19</v>
      </c>
    </row>
    <row r="18" spans="2:12" ht="19.5" thickBot="1" x14ac:dyDescent="0.35">
      <c r="B18" s="103" t="s">
        <v>20</v>
      </c>
      <c r="C18" s="104"/>
      <c r="D18" s="105" t="s">
        <v>21</v>
      </c>
      <c r="E18" s="105"/>
      <c r="F18" s="106"/>
      <c r="G18" s="106"/>
      <c r="H18" s="106"/>
      <c r="I18" s="106"/>
      <c r="J18" s="106"/>
      <c r="K18" s="106"/>
      <c r="L18" s="19"/>
    </row>
    <row r="19" spans="2:12" ht="15.75" thickBot="1" x14ac:dyDescent="0.3">
      <c r="B19" s="77" t="s">
        <v>22</v>
      </c>
      <c r="C19" s="107"/>
      <c r="D19" s="108">
        <v>1</v>
      </c>
      <c r="E19" s="109"/>
      <c r="F19" s="110">
        <v>270000</v>
      </c>
      <c r="G19" s="110"/>
      <c r="H19" s="110"/>
      <c r="I19" s="110"/>
      <c r="J19" s="110">
        <f>D19*F19</f>
        <v>270000</v>
      </c>
      <c r="K19" s="81"/>
      <c r="L19" s="20">
        <f>J19*12</f>
        <v>3240000</v>
      </c>
    </row>
    <row r="20" spans="2:12" ht="15.75" thickBot="1" x14ac:dyDescent="0.3">
      <c r="B20" s="111" t="s">
        <v>23</v>
      </c>
      <c r="C20" s="112"/>
      <c r="D20" s="113">
        <v>1</v>
      </c>
      <c r="E20" s="113"/>
      <c r="F20" s="114">
        <v>143000</v>
      </c>
      <c r="G20" s="114"/>
      <c r="H20" s="114"/>
      <c r="I20" s="114"/>
      <c r="J20" s="110">
        <f t="shared" ref="J20:J24" si="0">D20*F20</f>
        <v>143000</v>
      </c>
      <c r="K20" s="81"/>
      <c r="L20" s="20">
        <f t="shared" ref="L20:L24" si="1">J20*12</f>
        <v>1716000</v>
      </c>
    </row>
    <row r="21" spans="2:12" ht="15.75" thickBot="1" x14ac:dyDescent="0.3">
      <c r="B21" s="115" t="s">
        <v>24</v>
      </c>
      <c r="C21" s="116"/>
      <c r="D21" s="117">
        <v>9.36</v>
      </c>
      <c r="E21" s="117"/>
      <c r="F21" s="118">
        <v>165000</v>
      </c>
      <c r="G21" s="118"/>
      <c r="H21" s="118"/>
      <c r="I21" s="118"/>
      <c r="J21" s="110">
        <f t="shared" si="0"/>
        <v>1544400</v>
      </c>
      <c r="K21" s="81"/>
      <c r="L21" s="20">
        <f t="shared" si="1"/>
        <v>18532800</v>
      </c>
    </row>
    <row r="22" spans="2:12" ht="15.75" thickBot="1" x14ac:dyDescent="0.3">
      <c r="B22" s="115" t="s">
        <v>25</v>
      </c>
      <c r="C22" s="116"/>
      <c r="D22" s="119">
        <v>1</v>
      </c>
      <c r="E22" s="120"/>
      <c r="F22" s="118">
        <v>128500</v>
      </c>
      <c r="G22" s="118"/>
      <c r="H22" s="121"/>
      <c r="I22" s="122"/>
      <c r="J22" s="110">
        <f t="shared" si="0"/>
        <v>128500</v>
      </c>
      <c r="K22" s="81"/>
      <c r="L22" s="20">
        <f t="shared" si="1"/>
        <v>1542000</v>
      </c>
    </row>
    <row r="23" spans="2:12" ht="15.75" thickBot="1" x14ac:dyDescent="0.3">
      <c r="B23" s="123" t="s">
        <v>26</v>
      </c>
      <c r="C23" s="124"/>
      <c r="D23" s="125">
        <v>2</v>
      </c>
      <c r="E23" s="126"/>
      <c r="F23" s="114">
        <v>128500</v>
      </c>
      <c r="G23" s="114"/>
      <c r="H23" s="127"/>
      <c r="I23" s="128"/>
      <c r="J23" s="110">
        <f t="shared" si="0"/>
        <v>257000</v>
      </c>
      <c r="K23" s="81"/>
      <c r="L23" s="20">
        <f t="shared" si="1"/>
        <v>3084000</v>
      </c>
    </row>
    <row r="24" spans="2:12" ht="15.75" thickBot="1" x14ac:dyDescent="0.3">
      <c r="B24" s="21" t="s">
        <v>27</v>
      </c>
      <c r="C24" s="22"/>
      <c r="D24" s="129">
        <v>1.25</v>
      </c>
      <c r="E24" s="130"/>
      <c r="F24" s="121">
        <v>128500</v>
      </c>
      <c r="G24" s="122"/>
      <c r="H24" s="119"/>
      <c r="I24" s="131"/>
      <c r="J24" s="110">
        <f t="shared" si="0"/>
        <v>160625</v>
      </c>
      <c r="K24" s="81"/>
      <c r="L24" s="20">
        <f t="shared" si="1"/>
        <v>1927500</v>
      </c>
    </row>
    <row r="25" spans="2:12" ht="15.75" thickBot="1" x14ac:dyDescent="0.3">
      <c r="B25" s="111" t="s">
        <v>28</v>
      </c>
      <c r="C25" s="132"/>
      <c r="D25" s="133">
        <f>SUM(D19:D24)</f>
        <v>15.61</v>
      </c>
      <c r="E25" s="134"/>
      <c r="F25" s="135"/>
      <c r="G25" s="135"/>
      <c r="H25" s="136"/>
      <c r="I25" s="137"/>
      <c r="J25" s="135">
        <f>SUM(J19:J24)</f>
        <v>2503525</v>
      </c>
      <c r="K25" s="135"/>
      <c r="L25" s="23">
        <f>L19+L20+L21+L22+L23+L24</f>
        <v>30042300</v>
      </c>
    </row>
    <row r="26" spans="2:12" ht="19.5" thickBot="1" x14ac:dyDescent="0.35">
      <c r="B26" s="148" t="s">
        <v>29</v>
      </c>
      <c r="C26" s="149"/>
      <c r="D26" s="150"/>
      <c r="E26" s="150"/>
      <c r="F26" s="150"/>
      <c r="G26" s="150"/>
      <c r="H26" s="151"/>
      <c r="I26" s="151"/>
      <c r="J26" s="150"/>
      <c r="K26" s="150"/>
      <c r="L26" s="20"/>
    </row>
    <row r="27" spans="2:12" ht="15.75" thickBot="1" x14ac:dyDescent="0.3">
      <c r="B27" s="152" t="s">
        <v>30</v>
      </c>
      <c r="C27" s="153"/>
      <c r="D27" s="146">
        <v>1</v>
      </c>
      <c r="E27" s="154"/>
      <c r="F27" s="146">
        <v>150000</v>
      </c>
      <c r="G27" s="154"/>
      <c r="H27" s="146"/>
      <c r="I27" s="154"/>
      <c r="J27" s="146">
        <f>F27*D27</f>
        <v>150000</v>
      </c>
      <c r="K27" s="147"/>
      <c r="L27" s="24">
        <f>J27*12</f>
        <v>1800000</v>
      </c>
    </row>
    <row r="28" spans="2:12" ht="15.75" thickBot="1" x14ac:dyDescent="0.3">
      <c r="B28" s="138" t="s">
        <v>31</v>
      </c>
      <c r="C28" s="139"/>
      <c r="D28" s="140">
        <v>1</v>
      </c>
      <c r="E28" s="141"/>
      <c r="F28" s="142">
        <v>130000</v>
      </c>
      <c r="G28" s="143"/>
      <c r="H28" s="144" t="s">
        <v>55</v>
      </c>
      <c r="I28" s="145"/>
      <c r="J28" s="146">
        <v>169000</v>
      </c>
      <c r="K28" s="147"/>
      <c r="L28" s="24">
        <f t="shared" ref="L28:L39" si="2">J28*12</f>
        <v>2028000</v>
      </c>
    </row>
    <row r="29" spans="2:12" ht="15.75" thickBot="1" x14ac:dyDescent="0.3">
      <c r="B29" s="155" t="s">
        <v>32</v>
      </c>
      <c r="C29" s="156"/>
      <c r="D29" s="157">
        <v>2</v>
      </c>
      <c r="E29" s="158"/>
      <c r="F29" s="159">
        <v>134000</v>
      </c>
      <c r="G29" s="160"/>
      <c r="H29" s="159"/>
      <c r="I29" s="160"/>
      <c r="J29" s="146">
        <f t="shared" ref="J29:J39" si="3">F29*D29</f>
        <v>268000</v>
      </c>
      <c r="K29" s="147"/>
      <c r="L29" s="24">
        <f t="shared" si="2"/>
        <v>3216000</v>
      </c>
    </row>
    <row r="30" spans="2:12" ht="15.75" thickBot="1" x14ac:dyDescent="0.3">
      <c r="B30" s="155" t="s">
        <v>33</v>
      </c>
      <c r="C30" s="156"/>
      <c r="D30" s="113">
        <v>1</v>
      </c>
      <c r="E30" s="113"/>
      <c r="F30" s="161">
        <v>120000</v>
      </c>
      <c r="G30" s="161"/>
      <c r="H30" s="161"/>
      <c r="I30" s="161"/>
      <c r="J30" s="146">
        <f t="shared" si="3"/>
        <v>120000</v>
      </c>
      <c r="K30" s="147"/>
      <c r="L30" s="24">
        <f t="shared" si="2"/>
        <v>1440000</v>
      </c>
    </row>
    <row r="31" spans="2:12" ht="15.75" thickBot="1" x14ac:dyDescent="0.3">
      <c r="B31" s="115" t="s">
        <v>61</v>
      </c>
      <c r="C31" s="116"/>
      <c r="D31" s="162">
        <v>1</v>
      </c>
      <c r="E31" s="162"/>
      <c r="F31" s="118">
        <v>130000</v>
      </c>
      <c r="G31" s="118"/>
      <c r="H31" s="118"/>
      <c r="I31" s="118"/>
      <c r="J31" s="146">
        <f t="shared" si="3"/>
        <v>130000</v>
      </c>
      <c r="K31" s="147"/>
      <c r="L31" s="24">
        <f t="shared" si="2"/>
        <v>1560000</v>
      </c>
    </row>
    <row r="32" spans="2:12" ht="15.75" thickBot="1" x14ac:dyDescent="0.3">
      <c r="B32" s="163" t="s">
        <v>34</v>
      </c>
      <c r="C32" s="164"/>
      <c r="D32" s="165">
        <v>0.5</v>
      </c>
      <c r="E32" s="165"/>
      <c r="F32" s="166">
        <v>114000</v>
      </c>
      <c r="G32" s="166"/>
      <c r="H32" s="166"/>
      <c r="I32" s="166"/>
      <c r="J32" s="167">
        <f t="shared" si="3"/>
        <v>57000</v>
      </c>
      <c r="K32" s="168"/>
      <c r="L32" s="64">
        <f t="shared" si="2"/>
        <v>684000</v>
      </c>
    </row>
    <row r="33" spans="2:12" ht="15.75" thickBot="1" x14ac:dyDescent="0.3">
      <c r="B33" s="115" t="s">
        <v>62</v>
      </c>
      <c r="C33" s="116"/>
      <c r="D33" s="162">
        <v>1</v>
      </c>
      <c r="E33" s="162"/>
      <c r="F33" s="118">
        <v>114000</v>
      </c>
      <c r="G33" s="118"/>
      <c r="H33" s="118"/>
      <c r="I33" s="118"/>
      <c r="J33" s="146">
        <f t="shared" si="3"/>
        <v>114000</v>
      </c>
      <c r="K33" s="147"/>
      <c r="L33" s="24">
        <f t="shared" si="2"/>
        <v>1368000</v>
      </c>
    </row>
    <row r="34" spans="2:12" ht="15.75" thickBot="1" x14ac:dyDescent="0.3">
      <c r="B34" s="115" t="s">
        <v>35</v>
      </c>
      <c r="C34" s="116"/>
      <c r="D34" s="162">
        <v>1</v>
      </c>
      <c r="E34" s="162"/>
      <c r="F34" s="118">
        <v>114000</v>
      </c>
      <c r="G34" s="118"/>
      <c r="H34" s="118"/>
      <c r="I34" s="118"/>
      <c r="J34" s="146">
        <f t="shared" si="3"/>
        <v>114000</v>
      </c>
      <c r="K34" s="147"/>
      <c r="L34" s="24">
        <f t="shared" si="2"/>
        <v>1368000</v>
      </c>
    </row>
    <row r="35" spans="2:12" ht="15.75" thickBot="1" x14ac:dyDescent="0.3">
      <c r="B35" s="169" t="s">
        <v>36</v>
      </c>
      <c r="C35" s="170"/>
      <c r="D35" s="171">
        <v>0.5</v>
      </c>
      <c r="E35" s="171"/>
      <c r="F35" s="172">
        <v>114000</v>
      </c>
      <c r="G35" s="172"/>
      <c r="H35" s="172"/>
      <c r="I35" s="172"/>
      <c r="J35" s="146">
        <f t="shared" si="3"/>
        <v>57000</v>
      </c>
      <c r="K35" s="147"/>
      <c r="L35" s="24">
        <f t="shared" si="2"/>
        <v>684000</v>
      </c>
    </row>
    <row r="36" spans="2:12" ht="15.75" thickBot="1" x14ac:dyDescent="0.3">
      <c r="B36" s="21" t="s">
        <v>37</v>
      </c>
      <c r="C36" s="22"/>
      <c r="D36" s="162">
        <v>1</v>
      </c>
      <c r="E36" s="162"/>
      <c r="F36" s="118">
        <v>114000</v>
      </c>
      <c r="G36" s="118"/>
      <c r="H36" s="118"/>
      <c r="I36" s="118"/>
      <c r="J36" s="146">
        <f t="shared" si="3"/>
        <v>114000</v>
      </c>
      <c r="K36" s="147"/>
      <c r="L36" s="24">
        <f t="shared" si="2"/>
        <v>1368000</v>
      </c>
    </row>
    <row r="37" spans="2:12" ht="15.75" thickBot="1" x14ac:dyDescent="0.3">
      <c r="B37" s="115" t="s">
        <v>56</v>
      </c>
      <c r="C37" s="116"/>
      <c r="D37" s="113">
        <v>1</v>
      </c>
      <c r="E37" s="113"/>
      <c r="F37" s="161">
        <v>114000</v>
      </c>
      <c r="G37" s="161"/>
      <c r="H37" s="161"/>
      <c r="I37" s="161"/>
      <c r="J37" s="146">
        <f t="shared" si="3"/>
        <v>114000</v>
      </c>
      <c r="K37" s="147"/>
      <c r="L37" s="24">
        <f t="shared" si="2"/>
        <v>1368000</v>
      </c>
    </row>
    <row r="38" spans="2:12" ht="15.75" thickBot="1" x14ac:dyDescent="0.3">
      <c r="B38" s="115" t="s">
        <v>38</v>
      </c>
      <c r="C38" s="116"/>
      <c r="D38" s="121">
        <v>1</v>
      </c>
      <c r="E38" s="173"/>
      <c r="F38" s="121">
        <v>114000</v>
      </c>
      <c r="G38" s="173"/>
      <c r="H38" s="121"/>
      <c r="I38" s="173"/>
      <c r="J38" s="146">
        <f t="shared" si="3"/>
        <v>114000</v>
      </c>
      <c r="K38" s="147"/>
      <c r="L38" s="24">
        <f t="shared" si="2"/>
        <v>1368000</v>
      </c>
    </row>
    <row r="39" spans="2:12" ht="15.75" thickBot="1" x14ac:dyDescent="0.3">
      <c r="B39" s="115" t="s">
        <v>39</v>
      </c>
      <c r="C39" s="116"/>
      <c r="D39" s="118">
        <v>1</v>
      </c>
      <c r="E39" s="118"/>
      <c r="F39" s="118">
        <v>114000</v>
      </c>
      <c r="G39" s="118"/>
      <c r="H39" s="118"/>
      <c r="I39" s="118"/>
      <c r="J39" s="146">
        <f t="shared" si="3"/>
        <v>114000</v>
      </c>
      <c r="K39" s="147"/>
      <c r="L39" s="24">
        <f t="shared" si="2"/>
        <v>1368000</v>
      </c>
    </row>
    <row r="40" spans="2:12" ht="15.75" thickBot="1" x14ac:dyDescent="0.3">
      <c r="B40" s="169" t="s">
        <v>28</v>
      </c>
      <c r="C40" s="170"/>
      <c r="D40" s="171">
        <f>SUM(D27:D39)</f>
        <v>13</v>
      </c>
      <c r="E40" s="171"/>
      <c r="F40" s="172"/>
      <c r="G40" s="172"/>
      <c r="H40" s="172"/>
      <c r="I40" s="172"/>
      <c r="J40" s="114">
        <f>SUM(J27:J39)</f>
        <v>1635000</v>
      </c>
      <c r="K40" s="127"/>
      <c r="L40" s="24">
        <f>SUM(L27:L39)</f>
        <v>19620000</v>
      </c>
    </row>
    <row r="41" spans="2:12" ht="16.5" thickBot="1" x14ac:dyDescent="0.3">
      <c r="B41" s="181" t="s">
        <v>40</v>
      </c>
      <c r="C41" s="182"/>
      <c r="D41" s="183"/>
      <c r="E41" s="183"/>
      <c r="F41" s="183"/>
      <c r="G41" s="183"/>
      <c r="H41" s="183"/>
      <c r="I41" s="183"/>
      <c r="J41" s="183"/>
      <c r="K41" s="183"/>
      <c r="L41" s="178"/>
    </row>
    <row r="42" spans="2:12" ht="15.75" thickBot="1" x14ac:dyDescent="0.3">
      <c r="B42" s="138" t="s">
        <v>41</v>
      </c>
      <c r="C42" s="184"/>
      <c r="D42" s="185">
        <v>1</v>
      </c>
      <c r="E42" s="185"/>
      <c r="F42" s="186">
        <v>220000</v>
      </c>
      <c r="G42" s="186"/>
      <c r="H42" s="186"/>
      <c r="I42" s="186"/>
      <c r="J42" s="186">
        <f>D42*F42</f>
        <v>220000</v>
      </c>
      <c r="K42" s="186"/>
      <c r="L42" s="25">
        <f>J42*12</f>
        <v>2640000</v>
      </c>
    </row>
    <row r="43" spans="2:12" ht="15.75" thickBot="1" x14ac:dyDescent="0.3">
      <c r="B43" s="174" t="s">
        <v>42</v>
      </c>
      <c r="C43" s="175"/>
      <c r="D43" s="171">
        <v>8</v>
      </c>
      <c r="E43" s="171"/>
      <c r="F43" s="172">
        <v>135000</v>
      </c>
      <c r="G43" s="172"/>
      <c r="H43" s="172"/>
      <c r="I43" s="172"/>
      <c r="J43" s="172">
        <f>D43*F43</f>
        <v>1080000</v>
      </c>
      <c r="K43" s="172"/>
      <c r="L43" s="25">
        <f>J43*12</f>
        <v>12960000</v>
      </c>
    </row>
    <row r="44" spans="2:12" ht="16.5" thickBot="1" x14ac:dyDescent="0.3">
      <c r="B44" s="26" t="s">
        <v>28</v>
      </c>
      <c r="C44" s="27"/>
      <c r="D44" s="140">
        <f>SUM(D42:D43)</f>
        <v>9</v>
      </c>
      <c r="E44" s="176"/>
      <c r="F44" s="177"/>
      <c r="G44" s="178"/>
      <c r="H44" s="28"/>
      <c r="I44" s="27"/>
      <c r="J44" s="179">
        <f>SUM(J42:J43)</f>
        <v>1300000</v>
      </c>
      <c r="K44" s="180"/>
      <c r="L44" s="29">
        <f>SUM(L42:L43)</f>
        <v>15600000</v>
      </c>
    </row>
    <row r="45" spans="2:12" ht="16.5" thickBot="1" x14ac:dyDescent="0.3">
      <c r="B45" s="26" t="s">
        <v>28</v>
      </c>
      <c r="C45" s="30"/>
      <c r="D45" s="189">
        <f>D44+D40+D25</f>
        <v>37.61</v>
      </c>
      <c r="E45" s="190"/>
      <c r="F45" s="177"/>
      <c r="G45" s="178"/>
      <c r="H45" s="28"/>
      <c r="I45" s="27"/>
      <c r="J45" s="142">
        <f>J44+J40+J25</f>
        <v>5438525</v>
      </c>
      <c r="K45" s="191"/>
      <c r="L45" s="20">
        <f>L44+L40+L25</f>
        <v>65262300</v>
      </c>
    </row>
    <row r="46" spans="2:12" ht="15.75" x14ac:dyDescent="0.25">
      <c r="B46" s="31" t="s">
        <v>43</v>
      </c>
      <c r="C46" s="4"/>
      <c r="D46" s="4"/>
      <c r="E46" s="4"/>
      <c r="F46" s="4"/>
      <c r="G46" s="32"/>
      <c r="H46" s="32"/>
      <c r="I46" s="32"/>
      <c r="J46" s="32"/>
      <c r="K46" s="33"/>
      <c r="L46" s="34"/>
    </row>
    <row r="47" spans="2:12" ht="18.75" x14ac:dyDescent="0.3">
      <c r="B47" s="31"/>
      <c r="C47" s="4"/>
      <c r="D47" s="4"/>
      <c r="E47" s="4"/>
      <c r="F47" s="4"/>
      <c r="G47" s="32"/>
      <c r="H47" s="32"/>
      <c r="I47" s="32"/>
      <c r="J47" s="32"/>
      <c r="K47" s="33"/>
      <c r="L47" s="66">
        <f>L45+L89+L143</f>
        <v>71476800</v>
      </c>
    </row>
    <row r="48" spans="2:12" ht="15.75" thickBot="1" x14ac:dyDescent="0.3">
      <c r="B48" s="35" t="s">
        <v>30</v>
      </c>
      <c r="C48" s="192" t="s">
        <v>44</v>
      </c>
      <c r="D48" s="193"/>
      <c r="E48" s="193"/>
      <c r="F48" s="193"/>
      <c r="G48" s="193"/>
      <c r="H48" s="193"/>
      <c r="I48" s="193"/>
      <c r="J48" s="193"/>
      <c r="K48" s="193"/>
      <c r="L48" s="194"/>
    </row>
    <row r="49" spans="2:13" x14ac:dyDescent="0.25">
      <c r="B49" s="2"/>
      <c r="C49" s="36"/>
    </row>
    <row r="50" spans="2:13" x14ac:dyDescent="0.25">
      <c r="B50" s="2"/>
      <c r="C50" s="36"/>
    </row>
    <row r="51" spans="2:13" x14ac:dyDescent="0.25">
      <c r="B51" s="2"/>
      <c r="C51" s="36"/>
    </row>
    <row r="52" spans="2:13" ht="16.5" x14ac:dyDescent="0.3">
      <c r="B52" s="2"/>
      <c r="C52" s="36"/>
      <c r="G52" s="68"/>
      <c r="H52" s="75"/>
      <c r="I52" s="75"/>
      <c r="J52" s="75"/>
      <c r="K52" s="75"/>
      <c r="L52" s="75"/>
      <c r="M52" s="3"/>
    </row>
    <row r="53" spans="2:13" x14ac:dyDescent="0.25">
      <c r="G53" s="75"/>
      <c r="H53" s="75"/>
      <c r="I53" s="75"/>
      <c r="J53" s="75"/>
      <c r="K53" s="75"/>
      <c r="L53" s="75"/>
      <c r="M53" s="3"/>
    </row>
    <row r="54" spans="2:13" x14ac:dyDescent="0.25">
      <c r="G54" s="75"/>
      <c r="H54" s="75"/>
      <c r="I54" s="75"/>
      <c r="J54" s="75"/>
      <c r="K54" s="75"/>
      <c r="L54" s="75"/>
    </row>
    <row r="55" spans="2:13" ht="15.75" x14ac:dyDescent="0.25">
      <c r="B55" s="196" t="s">
        <v>2</v>
      </c>
      <c r="C55" s="196"/>
      <c r="D55" s="2"/>
      <c r="G55" s="75" t="s">
        <v>77</v>
      </c>
      <c r="H55" s="75"/>
      <c r="I55" s="75"/>
      <c r="J55" s="75"/>
      <c r="K55" s="75"/>
      <c r="L55" s="75"/>
    </row>
    <row r="56" spans="2:13" x14ac:dyDescent="0.25">
      <c r="B56" s="3"/>
      <c r="C56" s="3"/>
      <c r="D56" s="3"/>
      <c r="E56" s="5"/>
      <c r="F56" s="5"/>
      <c r="G56" s="75" t="s">
        <v>71</v>
      </c>
      <c r="H56" s="75"/>
      <c r="I56" s="75"/>
      <c r="J56" s="75"/>
      <c r="K56" s="75"/>
      <c r="L56" s="75"/>
      <c r="M56" s="3"/>
    </row>
    <row r="57" spans="2:13" ht="15" customHeight="1" x14ac:dyDescent="0.25">
      <c r="B57" s="6" t="s">
        <v>64</v>
      </c>
      <c r="C57" s="71" t="s">
        <v>69</v>
      </c>
      <c r="D57" s="3"/>
      <c r="E57" s="5"/>
      <c r="F57" s="5"/>
      <c r="G57" s="75" t="s">
        <v>72</v>
      </c>
      <c r="H57" s="75"/>
      <c r="I57" s="75"/>
      <c r="J57" s="75"/>
      <c r="K57" s="75"/>
      <c r="L57" s="75"/>
      <c r="M57" s="3"/>
    </row>
    <row r="58" spans="2:13" x14ac:dyDescent="0.25">
      <c r="B58" s="5"/>
      <c r="C58" s="5"/>
      <c r="D58" s="5"/>
      <c r="E58" s="5"/>
      <c r="F58" s="5"/>
      <c r="G58" s="195" t="s">
        <v>73</v>
      </c>
      <c r="H58" s="195"/>
      <c r="I58" s="195"/>
      <c r="J58" s="195"/>
      <c r="K58" s="195"/>
      <c r="L58" s="195"/>
      <c r="M58" s="3"/>
    </row>
    <row r="59" spans="2:13" x14ac:dyDescent="0.25">
      <c r="B59" s="7"/>
      <c r="C59" s="72"/>
      <c r="D59" s="3"/>
      <c r="E59" s="5"/>
      <c r="F59" s="5"/>
      <c r="H59" s="5"/>
      <c r="I59" s="3"/>
      <c r="J59" s="3"/>
      <c r="K59" s="8"/>
      <c r="L59" s="8"/>
      <c r="M59" s="8"/>
    </row>
    <row r="60" spans="2:13" x14ac:dyDescent="0.25">
      <c r="H60" s="2"/>
      <c r="I60" s="2"/>
      <c r="J60" s="65"/>
      <c r="K60" s="65"/>
      <c r="L60" s="65"/>
    </row>
    <row r="61" spans="2:13" ht="15.75" x14ac:dyDescent="0.25">
      <c r="B61" s="2"/>
      <c r="C61" s="2"/>
      <c r="F61" s="4"/>
      <c r="G61" s="2"/>
      <c r="H61" s="2"/>
      <c r="K61" s="4"/>
      <c r="L61" s="2"/>
    </row>
    <row r="62" spans="2:13" ht="15.75" x14ac:dyDescent="0.25">
      <c r="B62" s="2"/>
      <c r="C62" s="2"/>
      <c r="F62" s="4"/>
      <c r="G62" s="2"/>
      <c r="H62" s="2"/>
      <c r="K62" s="4"/>
      <c r="L62" s="2"/>
    </row>
    <row r="63" spans="2:13" ht="15.75" x14ac:dyDescent="0.25">
      <c r="B63" s="2"/>
      <c r="C63" s="2"/>
      <c r="F63" s="4"/>
      <c r="G63" s="2"/>
      <c r="H63" s="2"/>
      <c r="K63" s="4"/>
      <c r="L63" s="2"/>
    </row>
    <row r="64" spans="2:13" ht="15.75" x14ac:dyDescent="0.25">
      <c r="B64" s="2"/>
      <c r="C64" s="2"/>
      <c r="F64" s="4"/>
      <c r="G64" s="2"/>
      <c r="H64" s="2"/>
      <c r="K64" s="4"/>
      <c r="L64" s="2"/>
    </row>
    <row r="65" spans="2:15" ht="23.25" x14ac:dyDescent="0.35">
      <c r="B65" s="187" t="s">
        <v>65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8"/>
    </row>
    <row r="66" spans="2:15" ht="23.25" x14ac:dyDescent="0.35">
      <c r="B66" s="187" t="s">
        <v>45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2:15" ht="18.75" x14ac:dyDescent="0.3">
      <c r="B67" s="96" t="s">
        <v>4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2:15" ht="21" x14ac:dyDescent="0.35">
      <c r="B68" s="98" t="s">
        <v>5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5" x14ac:dyDescent="0.25">
      <c r="B69" s="197"/>
      <c r="C69" s="198"/>
      <c r="D69" s="198"/>
      <c r="E69" s="198"/>
      <c r="F69" s="198"/>
      <c r="G69" s="198"/>
      <c r="H69" s="198"/>
      <c r="I69" s="197"/>
      <c r="J69" s="197"/>
      <c r="K69" s="197"/>
      <c r="L69" s="2"/>
    </row>
    <row r="70" spans="2:15" ht="15.75" x14ac:dyDescent="0.25">
      <c r="B70" s="99" t="s">
        <v>60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5" ht="16.5" thickBot="1" x14ac:dyDescent="0.3">
      <c r="B71" s="101" t="s">
        <v>59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/>
    </row>
    <row r="72" spans="2:15" ht="15.75" thickBot="1" x14ac:dyDescent="0.3">
      <c r="B72" s="197"/>
      <c r="C72" s="198"/>
      <c r="D72" s="198"/>
      <c r="E72" s="198"/>
      <c r="F72" s="198"/>
      <c r="G72" s="198"/>
      <c r="H72" s="198"/>
      <c r="I72" s="197"/>
      <c r="J72" s="197"/>
      <c r="K72" s="197"/>
      <c r="L72" s="2"/>
    </row>
    <row r="73" spans="2:15" x14ac:dyDescent="0.25">
      <c r="B73" s="83" t="s">
        <v>6</v>
      </c>
      <c r="C73" s="84"/>
      <c r="D73" s="87" t="s">
        <v>7</v>
      </c>
      <c r="E73" s="88"/>
      <c r="F73" s="9"/>
      <c r="G73" s="10"/>
      <c r="H73" s="9"/>
      <c r="I73" s="10"/>
      <c r="J73" s="9"/>
      <c r="K73" s="11"/>
      <c r="L73" s="37" t="s">
        <v>8</v>
      </c>
    </row>
    <row r="74" spans="2:15" x14ac:dyDescent="0.25">
      <c r="B74" s="85"/>
      <c r="C74" s="86"/>
      <c r="D74" s="89" t="s">
        <v>9</v>
      </c>
      <c r="E74" s="90"/>
      <c r="F74" s="91" t="s">
        <v>10</v>
      </c>
      <c r="G74" s="92"/>
      <c r="H74" s="91" t="s">
        <v>46</v>
      </c>
      <c r="I74" s="92"/>
      <c r="J74" s="85" t="s">
        <v>12</v>
      </c>
      <c r="K74" s="93"/>
      <c r="L74" s="38" t="s">
        <v>13</v>
      </c>
      <c r="O74" s="39"/>
    </row>
    <row r="75" spans="2:15" x14ac:dyDescent="0.25">
      <c r="B75" s="85"/>
      <c r="C75" s="86"/>
      <c r="D75" s="89" t="s">
        <v>14</v>
      </c>
      <c r="E75" s="90"/>
      <c r="F75" s="14"/>
      <c r="G75" s="15"/>
      <c r="H75" s="40"/>
      <c r="I75" s="41" t="s">
        <v>47</v>
      </c>
      <c r="J75" s="14" t="s">
        <v>16</v>
      </c>
      <c r="K75" s="8"/>
      <c r="L75" s="38" t="s">
        <v>17</v>
      </c>
    </row>
    <row r="76" spans="2:15" ht="15.75" thickBot="1" x14ac:dyDescent="0.3">
      <c r="B76" s="85"/>
      <c r="C76" s="86"/>
      <c r="D76" s="89"/>
      <c r="E76" s="90"/>
      <c r="F76" s="14"/>
      <c r="G76" s="15"/>
      <c r="H76" s="14"/>
      <c r="I76" s="15"/>
      <c r="J76" s="18" t="s">
        <v>18</v>
      </c>
      <c r="K76" s="8"/>
      <c r="L76" s="38" t="s">
        <v>19</v>
      </c>
    </row>
    <row r="77" spans="2:15" ht="18.75" x14ac:dyDescent="0.3">
      <c r="B77" s="103" t="s">
        <v>20</v>
      </c>
      <c r="C77" s="104"/>
      <c r="D77" s="106"/>
      <c r="E77" s="106"/>
      <c r="F77" s="106"/>
      <c r="G77" s="106"/>
      <c r="H77" s="106"/>
      <c r="I77" s="106"/>
      <c r="J77" s="106"/>
      <c r="K77" s="106"/>
      <c r="L77" s="19"/>
    </row>
    <row r="78" spans="2:15" ht="15.75" thickBot="1" x14ac:dyDescent="0.3">
      <c r="B78" s="35" t="s">
        <v>48</v>
      </c>
      <c r="C78" s="42"/>
      <c r="D78" s="43"/>
      <c r="E78" s="43"/>
      <c r="F78" s="43"/>
      <c r="G78" s="43"/>
      <c r="H78" s="43"/>
      <c r="I78" s="43"/>
      <c r="J78" s="43"/>
      <c r="K78" s="43"/>
      <c r="L78" s="44"/>
    </row>
    <row r="79" spans="2:15" ht="15.75" thickBot="1" x14ac:dyDescent="0.3">
      <c r="B79" s="199" t="s">
        <v>49</v>
      </c>
      <c r="C79" s="200"/>
      <c r="D79" s="161">
        <v>1</v>
      </c>
      <c r="E79" s="159"/>
      <c r="F79" s="161">
        <v>128500</v>
      </c>
      <c r="G79" s="161"/>
      <c r="H79" s="161"/>
      <c r="I79" s="161"/>
      <c r="J79" s="161">
        <f>F79*D79</f>
        <v>128500</v>
      </c>
      <c r="K79" s="159"/>
      <c r="L79" s="45">
        <f>J79*12</f>
        <v>1542000</v>
      </c>
    </row>
    <row r="80" spans="2:15" ht="15.75" thickBot="1" x14ac:dyDescent="0.3">
      <c r="B80" s="201" t="s">
        <v>50</v>
      </c>
      <c r="C80" s="202"/>
      <c r="D80" s="203">
        <v>0.5</v>
      </c>
      <c r="E80" s="203"/>
      <c r="F80" s="172">
        <v>128500</v>
      </c>
      <c r="G80" s="172"/>
      <c r="H80" s="172"/>
      <c r="I80" s="172"/>
      <c r="J80" s="161">
        <f t="shared" ref="J80" si="4">F80*D80</f>
        <v>64250</v>
      </c>
      <c r="K80" s="159"/>
      <c r="L80" s="45">
        <f>J80*12</f>
        <v>771000</v>
      </c>
    </row>
    <row r="81" spans="2:12" ht="15.75" thickBot="1" x14ac:dyDescent="0.3">
      <c r="B81" s="123" t="s">
        <v>26</v>
      </c>
      <c r="C81" s="124"/>
      <c r="D81" s="204">
        <v>0.25</v>
      </c>
      <c r="E81" s="204"/>
      <c r="F81" s="172">
        <v>128500</v>
      </c>
      <c r="G81" s="172"/>
      <c r="H81" s="172"/>
      <c r="I81" s="172"/>
      <c r="J81" s="172">
        <f>D81*F81</f>
        <v>32125</v>
      </c>
      <c r="K81" s="205"/>
      <c r="L81" s="45">
        <f>J81*12</f>
        <v>385500</v>
      </c>
    </row>
    <row r="82" spans="2:12" ht="15.75" thickBot="1" x14ac:dyDescent="0.3">
      <c r="B82" s="46" t="s">
        <v>28</v>
      </c>
      <c r="C82" s="47"/>
      <c r="D82" s="206">
        <v>1.65</v>
      </c>
      <c r="E82" s="207"/>
      <c r="F82" s="150"/>
      <c r="G82" s="150"/>
      <c r="H82" s="142"/>
      <c r="I82" s="143"/>
      <c r="J82" s="142">
        <f>SUM(J79:J81)</f>
        <v>224875</v>
      </c>
      <c r="K82" s="143"/>
      <c r="L82" s="48">
        <f>SUM(L79:L81)</f>
        <v>2698500</v>
      </c>
    </row>
    <row r="83" spans="2:12" ht="19.5" thickBot="1" x14ac:dyDescent="0.35">
      <c r="B83" s="103" t="s">
        <v>29</v>
      </c>
      <c r="C83" s="104"/>
      <c r="D83" s="208"/>
      <c r="E83" s="208"/>
      <c r="F83" s="135"/>
      <c r="G83" s="135"/>
      <c r="H83" s="135"/>
      <c r="I83" s="135"/>
      <c r="J83" s="135"/>
      <c r="K83" s="135"/>
      <c r="L83" s="49"/>
    </row>
    <row r="84" spans="2:12" ht="19.5" thickBot="1" x14ac:dyDescent="0.35">
      <c r="B84" s="50"/>
      <c r="C84" s="51"/>
      <c r="D84" s="52"/>
      <c r="E84" s="52"/>
      <c r="F84" s="53"/>
      <c r="G84" s="53"/>
      <c r="H84" s="53"/>
      <c r="I84" s="53"/>
      <c r="J84" s="53"/>
      <c r="K84" s="53"/>
      <c r="L84" s="49"/>
    </row>
    <row r="85" spans="2:12" ht="15.75" thickBot="1" x14ac:dyDescent="0.3">
      <c r="B85" s="77" t="s">
        <v>41</v>
      </c>
      <c r="C85" s="78"/>
      <c r="D85" s="79">
        <v>0.5</v>
      </c>
      <c r="E85" s="80"/>
      <c r="F85" s="81">
        <v>127000</v>
      </c>
      <c r="G85" s="82"/>
      <c r="H85" s="54"/>
      <c r="I85" s="55"/>
      <c r="J85" s="81">
        <f>F85*D85</f>
        <v>63500</v>
      </c>
      <c r="K85" s="82"/>
      <c r="L85" s="48">
        <f>J85*12</f>
        <v>762000</v>
      </c>
    </row>
    <row r="86" spans="2:12" ht="15.75" thickBot="1" x14ac:dyDescent="0.3">
      <c r="B86" s="123" t="s">
        <v>32</v>
      </c>
      <c r="C86" s="124"/>
      <c r="D86" s="125">
        <v>1</v>
      </c>
      <c r="E86" s="126"/>
      <c r="F86" s="114">
        <v>115500</v>
      </c>
      <c r="G86" s="114"/>
      <c r="H86" s="127"/>
      <c r="I86" s="128"/>
      <c r="J86" s="81">
        <f>F86*D86</f>
        <v>115500</v>
      </c>
      <c r="K86" s="82"/>
      <c r="L86" s="56">
        <f>J86*12</f>
        <v>1386000</v>
      </c>
    </row>
    <row r="87" spans="2:12" ht="15.75" thickBot="1" x14ac:dyDescent="0.3">
      <c r="B87" s="46" t="s">
        <v>51</v>
      </c>
      <c r="C87" s="57"/>
      <c r="D87" s="109">
        <v>1</v>
      </c>
      <c r="E87" s="209"/>
      <c r="F87" s="81">
        <v>114000</v>
      </c>
      <c r="G87" s="210"/>
      <c r="H87" s="109"/>
      <c r="I87" s="211"/>
      <c r="J87" s="81">
        <f>F87*D87</f>
        <v>114000</v>
      </c>
      <c r="K87" s="82"/>
      <c r="L87" s="23">
        <f>J87*12</f>
        <v>1368000</v>
      </c>
    </row>
    <row r="88" spans="2:12" ht="15.75" thickBot="1" x14ac:dyDescent="0.3">
      <c r="B88" s="46" t="s">
        <v>28</v>
      </c>
      <c r="C88" s="57"/>
      <c r="D88" s="215">
        <v>3</v>
      </c>
      <c r="E88" s="216"/>
      <c r="F88" s="81">
        <f>SUM(F79:F87)</f>
        <v>742000</v>
      </c>
      <c r="G88" s="210"/>
      <c r="H88" s="109"/>
      <c r="I88" s="211"/>
      <c r="J88" s="81">
        <f>J85+J86+J87</f>
        <v>293000</v>
      </c>
      <c r="K88" s="150"/>
      <c r="L88" s="20">
        <f>SUM(L85:L87)</f>
        <v>3516000</v>
      </c>
    </row>
    <row r="89" spans="2:12" ht="15.75" thickBot="1" x14ac:dyDescent="0.3">
      <c r="B89" s="46" t="s">
        <v>28</v>
      </c>
      <c r="C89" s="57"/>
      <c r="D89" s="215">
        <v>4.6500000000000004</v>
      </c>
      <c r="E89" s="216"/>
      <c r="F89" s="81"/>
      <c r="G89" s="210"/>
      <c r="H89" s="109"/>
      <c r="I89" s="211"/>
      <c r="J89" s="81">
        <f>J88+J82</f>
        <v>517875</v>
      </c>
      <c r="K89" s="150"/>
      <c r="L89" s="20">
        <f>L88+L82</f>
        <v>6214500</v>
      </c>
    </row>
    <row r="90" spans="2:12" x14ac:dyDescent="0.25">
      <c r="B90" s="2"/>
      <c r="C90" s="2"/>
      <c r="D90" s="58"/>
      <c r="E90" s="58"/>
      <c r="F90" s="53"/>
      <c r="G90" s="53"/>
      <c r="H90" s="59"/>
      <c r="I90" s="60"/>
      <c r="J90" s="53"/>
      <c r="K90" s="53"/>
      <c r="L90" s="53"/>
    </row>
    <row r="91" spans="2:12" x14ac:dyDescent="0.25">
      <c r="B91" s="2" t="s">
        <v>52</v>
      </c>
      <c r="C91" s="212" t="s">
        <v>58</v>
      </c>
      <c r="D91" s="212"/>
      <c r="E91" s="213"/>
      <c r="F91" s="213"/>
      <c r="G91" s="213"/>
      <c r="H91" s="213"/>
      <c r="I91" s="213"/>
      <c r="J91" s="213"/>
      <c r="K91" s="213"/>
      <c r="L91" s="213"/>
    </row>
    <row r="92" spans="2:12" x14ac:dyDescent="0.25">
      <c r="C92" s="2"/>
      <c r="D92" s="2"/>
      <c r="E92" s="135"/>
      <c r="F92" s="135"/>
      <c r="G92" s="214"/>
      <c r="H92" s="214"/>
      <c r="I92" s="214"/>
      <c r="J92" s="214"/>
      <c r="K92" s="214"/>
      <c r="L92" s="214"/>
    </row>
    <row r="93" spans="2:12" x14ac:dyDescent="0.25">
      <c r="B93" s="2" t="s">
        <v>30</v>
      </c>
      <c r="C93" s="212"/>
      <c r="D93" s="212"/>
      <c r="E93" s="135" t="s">
        <v>53</v>
      </c>
      <c r="F93" s="217"/>
      <c r="G93" s="217"/>
      <c r="H93" s="217"/>
      <c r="I93" s="217"/>
      <c r="J93" s="217"/>
      <c r="K93" s="217"/>
      <c r="L93" s="217"/>
    </row>
    <row r="94" spans="2:12" x14ac:dyDescent="0.25">
      <c r="C94" s="212"/>
      <c r="D94" s="212"/>
      <c r="E94" s="135"/>
      <c r="F94" s="135"/>
      <c r="G94" s="135"/>
      <c r="H94" s="135"/>
      <c r="I94" s="135"/>
      <c r="J94" s="135"/>
      <c r="K94" s="135"/>
      <c r="L94" s="135"/>
    </row>
    <row r="95" spans="2:12" x14ac:dyDescent="0.25">
      <c r="C95" s="2"/>
      <c r="D95" s="2"/>
      <c r="E95" s="53"/>
      <c r="F95" s="53"/>
      <c r="G95" s="53"/>
      <c r="H95" s="53"/>
      <c r="I95" s="53"/>
      <c r="J95" s="53"/>
      <c r="K95" s="53"/>
      <c r="L95" s="53"/>
    </row>
    <row r="96" spans="2:12" x14ac:dyDescent="0.25">
      <c r="C96" s="2"/>
      <c r="D96" s="2"/>
      <c r="E96" s="53"/>
      <c r="F96" s="53"/>
      <c r="G96" s="53"/>
      <c r="H96" s="53"/>
      <c r="I96" s="53"/>
      <c r="J96" s="53"/>
      <c r="K96" s="53"/>
      <c r="L96" s="53"/>
    </row>
    <row r="97" spans="2:12" x14ac:dyDescent="0.25">
      <c r="C97" s="2"/>
      <c r="D97" s="2"/>
      <c r="E97" s="53"/>
      <c r="F97" s="53"/>
      <c r="G97" s="53"/>
      <c r="H97" s="53"/>
      <c r="I97" s="53"/>
      <c r="J97" s="53"/>
      <c r="K97" s="53"/>
      <c r="L97" s="53"/>
    </row>
    <row r="98" spans="2:12" x14ac:dyDescent="0.25">
      <c r="C98" s="2"/>
      <c r="D98" s="2"/>
      <c r="E98" s="53"/>
      <c r="F98" s="53"/>
      <c r="G98" s="53"/>
      <c r="H98" s="53"/>
      <c r="I98" s="53"/>
      <c r="J98" s="53"/>
      <c r="K98" s="53"/>
      <c r="L98" s="53"/>
    </row>
    <row r="99" spans="2:12" x14ac:dyDescent="0.25">
      <c r="C99" s="2"/>
      <c r="D99" s="2"/>
      <c r="E99" s="53"/>
      <c r="F99" s="53"/>
      <c r="G99" s="53"/>
      <c r="H99" s="53"/>
      <c r="I99" s="53"/>
      <c r="J99" s="53"/>
      <c r="K99" s="53"/>
      <c r="L99" s="53"/>
    </row>
    <row r="100" spans="2:12" x14ac:dyDescent="0.25">
      <c r="C100" s="2"/>
      <c r="D100" s="2"/>
      <c r="E100" s="53"/>
      <c r="F100" s="53"/>
      <c r="G100" s="53"/>
      <c r="H100" s="53"/>
      <c r="I100" s="53"/>
      <c r="J100" s="53"/>
      <c r="K100" s="53"/>
      <c r="L100" s="53"/>
    </row>
    <row r="101" spans="2:12" x14ac:dyDescent="0.25">
      <c r="C101" s="2"/>
      <c r="D101" s="2"/>
      <c r="E101" s="53"/>
      <c r="F101" s="53"/>
      <c r="G101" s="53"/>
      <c r="H101" s="53"/>
      <c r="I101" s="53"/>
      <c r="J101" s="53"/>
      <c r="K101" s="53"/>
      <c r="L101" s="53"/>
    </row>
    <row r="102" spans="2:12" x14ac:dyDescent="0.25">
      <c r="C102" s="2"/>
      <c r="D102" s="2"/>
      <c r="E102" s="53"/>
      <c r="F102" s="53"/>
      <c r="G102" s="53"/>
      <c r="H102" s="53"/>
      <c r="I102" s="53"/>
      <c r="J102" s="53"/>
      <c r="K102" s="53"/>
      <c r="L102" s="53"/>
    </row>
    <row r="103" spans="2:12" x14ac:dyDescent="0.25">
      <c r="C103" s="2"/>
      <c r="D103" s="2"/>
      <c r="E103" s="53"/>
      <c r="F103" s="53"/>
      <c r="G103" s="53"/>
      <c r="H103" s="53"/>
      <c r="I103" s="53"/>
      <c r="J103" s="53"/>
      <c r="K103" s="53"/>
      <c r="L103" s="53"/>
    </row>
    <row r="104" spans="2:12" x14ac:dyDescent="0.25">
      <c r="C104" s="2"/>
      <c r="D104" s="2"/>
      <c r="E104" s="53"/>
      <c r="F104" s="53"/>
      <c r="G104" s="53"/>
      <c r="H104" s="53"/>
      <c r="I104" s="53"/>
      <c r="J104" s="53"/>
      <c r="K104" s="53"/>
      <c r="L104" s="53"/>
    </row>
    <row r="105" spans="2:12" x14ac:dyDescent="0.25">
      <c r="C105" s="2"/>
      <c r="D105" s="2"/>
      <c r="E105" s="53"/>
      <c r="F105" s="53"/>
      <c r="G105" s="53"/>
      <c r="H105" s="53"/>
      <c r="I105" s="53"/>
      <c r="J105" s="53"/>
      <c r="K105" s="53"/>
      <c r="L105" s="53"/>
    </row>
    <row r="106" spans="2:12" x14ac:dyDescent="0.25">
      <c r="C106" s="2"/>
      <c r="D106" s="2"/>
      <c r="E106" s="53"/>
      <c r="F106" s="53"/>
      <c r="G106" s="53"/>
      <c r="H106" s="53"/>
      <c r="I106" s="53"/>
      <c r="J106" s="53"/>
      <c r="K106" s="53"/>
      <c r="L106" s="53"/>
    </row>
    <row r="107" spans="2:12" x14ac:dyDescent="0.25">
      <c r="C107" s="2"/>
      <c r="D107" s="2"/>
      <c r="E107" s="53"/>
      <c r="F107" s="53"/>
      <c r="G107" s="53"/>
      <c r="H107" s="53"/>
      <c r="I107" s="53"/>
      <c r="J107" s="53"/>
      <c r="K107" s="53"/>
      <c r="L107" s="53"/>
    </row>
    <row r="108" spans="2:12" x14ac:dyDescent="0.25"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10" spans="2:12" ht="15.75" x14ac:dyDescent="0.25">
      <c r="B110" s="4" t="s">
        <v>2</v>
      </c>
      <c r="C110" s="2"/>
      <c r="D110" s="2"/>
      <c r="F110" s="75" t="s">
        <v>78</v>
      </c>
      <c r="G110" s="75"/>
      <c r="H110" s="75"/>
      <c r="I110" s="75"/>
      <c r="J110" s="75"/>
      <c r="K110" s="75"/>
      <c r="L110" s="75"/>
    </row>
    <row r="111" spans="2:12" x14ac:dyDescent="0.25">
      <c r="B111" s="3"/>
      <c r="C111" s="3"/>
      <c r="D111" s="3"/>
      <c r="E111" s="5"/>
      <c r="F111" s="69"/>
      <c r="G111" s="75" t="s">
        <v>75</v>
      </c>
      <c r="H111" s="75"/>
      <c r="I111" s="75"/>
      <c r="J111" s="75"/>
      <c r="K111" s="75"/>
      <c r="L111" s="75"/>
    </row>
    <row r="112" spans="2:12" ht="15.75" x14ac:dyDescent="0.25">
      <c r="B112" s="6" t="s">
        <v>3</v>
      </c>
      <c r="C112" s="3"/>
      <c r="D112" s="3"/>
      <c r="E112" s="5"/>
      <c r="F112" s="69"/>
      <c r="G112" s="75" t="s">
        <v>74</v>
      </c>
      <c r="H112" s="75"/>
      <c r="I112" s="75"/>
      <c r="J112" s="75"/>
      <c r="K112" s="75"/>
      <c r="L112" s="75"/>
    </row>
    <row r="113" spans="1:12" x14ac:dyDescent="0.25">
      <c r="B113" s="5"/>
      <c r="C113" s="5"/>
      <c r="D113" s="5"/>
      <c r="E113" s="5"/>
      <c r="F113" s="69"/>
      <c r="G113" s="75" t="s">
        <v>68</v>
      </c>
      <c r="H113" s="75"/>
      <c r="I113" s="75"/>
      <c r="J113" s="75"/>
      <c r="K113" s="75"/>
      <c r="L113" s="75"/>
    </row>
    <row r="114" spans="1:12" x14ac:dyDescent="0.25">
      <c r="B114" s="219"/>
      <c r="C114" s="219"/>
      <c r="D114" s="219"/>
      <c r="E114" s="5"/>
      <c r="F114" s="5"/>
      <c r="H114" s="61"/>
      <c r="I114" s="61"/>
      <c r="J114" s="218"/>
      <c r="K114" s="218"/>
      <c r="L114" s="218"/>
    </row>
    <row r="115" spans="1:12" x14ac:dyDescent="0.25">
      <c r="H115" s="61"/>
      <c r="I115" s="61"/>
      <c r="J115" s="62"/>
      <c r="K115" s="62"/>
      <c r="L115" s="62"/>
    </row>
    <row r="116" spans="1:12" ht="15.75" x14ac:dyDescent="0.25">
      <c r="B116" s="2"/>
      <c r="C116" s="2"/>
      <c r="F116" s="4"/>
      <c r="G116" s="2"/>
      <c r="H116" s="2"/>
      <c r="K116" s="4"/>
      <c r="L116" s="2"/>
    </row>
    <row r="117" spans="1:12" ht="15.75" x14ac:dyDescent="0.25">
      <c r="B117" s="2"/>
      <c r="C117" s="2"/>
      <c r="F117" s="4"/>
      <c r="G117" s="2"/>
      <c r="H117" s="2"/>
      <c r="K117" s="4"/>
      <c r="L117" s="2"/>
    </row>
    <row r="118" spans="1:12" ht="23.25" x14ac:dyDescent="0.35">
      <c r="B118" s="243" t="s">
        <v>65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4"/>
    </row>
    <row r="119" spans="1:12" ht="21" x14ac:dyDescent="0.35">
      <c r="B119" s="245" t="s">
        <v>79</v>
      </c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</row>
    <row r="120" spans="1:12" ht="18.75" x14ac:dyDescent="0.3">
      <c r="A120" s="225"/>
      <c r="B120" s="247" t="s">
        <v>4</v>
      </c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</row>
    <row r="121" spans="1:12" ht="21" x14ac:dyDescent="0.35">
      <c r="A121" s="225"/>
      <c r="B121" s="245" t="s">
        <v>54</v>
      </c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</row>
    <row r="122" spans="1:12" ht="15.75" x14ac:dyDescent="0.25">
      <c r="A122" s="225"/>
      <c r="B122" s="249" t="s">
        <v>80</v>
      </c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</row>
    <row r="123" spans="1:12" ht="16.5" thickBot="1" x14ac:dyDescent="0.3">
      <c r="A123" s="225"/>
      <c r="B123" s="251" t="s">
        <v>81</v>
      </c>
      <c r="C123" s="251"/>
      <c r="D123" s="251"/>
      <c r="E123" s="251"/>
      <c r="F123" s="251"/>
      <c r="G123" s="251"/>
      <c r="H123" s="251"/>
      <c r="I123" s="251"/>
      <c r="J123" s="251"/>
      <c r="K123" s="251"/>
      <c r="L123" s="252"/>
    </row>
    <row r="124" spans="1:12" x14ac:dyDescent="0.25">
      <c r="A124" s="225"/>
      <c r="B124" s="253" t="s">
        <v>6</v>
      </c>
      <c r="C124" s="254"/>
      <c r="D124" s="255" t="s">
        <v>7</v>
      </c>
      <c r="E124" s="256"/>
      <c r="F124" s="257"/>
      <c r="G124" s="258"/>
      <c r="H124" s="257"/>
      <c r="I124" s="258"/>
      <c r="J124" s="257"/>
      <c r="K124" s="259"/>
      <c r="L124" s="260" t="s">
        <v>8</v>
      </c>
    </row>
    <row r="125" spans="1:12" x14ac:dyDescent="0.25">
      <c r="A125" s="225"/>
      <c r="B125" s="261"/>
      <c r="C125" s="262"/>
      <c r="D125" s="263" t="s">
        <v>9</v>
      </c>
      <c r="E125" s="264"/>
      <c r="F125" s="265" t="s">
        <v>10</v>
      </c>
      <c r="G125" s="266"/>
      <c r="H125" s="265" t="s">
        <v>46</v>
      </c>
      <c r="I125" s="266"/>
      <c r="J125" s="261" t="s">
        <v>12</v>
      </c>
      <c r="K125" s="267"/>
      <c r="L125" s="268" t="s">
        <v>13</v>
      </c>
    </row>
    <row r="126" spans="1:12" x14ac:dyDescent="0.25">
      <c r="A126" s="225"/>
      <c r="B126" s="261"/>
      <c r="C126" s="262"/>
      <c r="D126" s="263" t="s">
        <v>14</v>
      </c>
      <c r="E126" s="264"/>
      <c r="F126" s="269"/>
      <c r="G126" s="270"/>
      <c r="H126" s="271"/>
      <c r="I126" s="272" t="s">
        <v>47</v>
      </c>
      <c r="J126" s="269" t="s">
        <v>16</v>
      </c>
      <c r="K126" s="273"/>
      <c r="L126" s="268" t="s">
        <v>17</v>
      </c>
    </row>
    <row r="127" spans="1:12" ht="15.75" thickBot="1" x14ac:dyDescent="0.3">
      <c r="A127" s="225"/>
      <c r="B127" s="261"/>
      <c r="C127" s="262"/>
      <c r="D127" s="263"/>
      <c r="E127" s="264"/>
      <c r="F127" s="269"/>
      <c r="G127" s="270"/>
      <c r="H127" s="269"/>
      <c r="I127" s="270"/>
      <c r="J127" s="274" t="s">
        <v>18</v>
      </c>
      <c r="K127" s="273"/>
      <c r="L127" s="268" t="s">
        <v>19</v>
      </c>
    </row>
    <row r="128" spans="1:12" ht="18.75" x14ac:dyDescent="0.3">
      <c r="A128" s="225"/>
      <c r="B128" s="275" t="s">
        <v>20</v>
      </c>
      <c r="C128" s="276"/>
      <c r="D128" s="277"/>
      <c r="E128" s="277"/>
      <c r="F128" s="277"/>
      <c r="G128" s="277"/>
      <c r="H128" s="277"/>
      <c r="I128" s="277"/>
      <c r="J128" s="277"/>
      <c r="K128" s="277"/>
      <c r="L128" s="278"/>
    </row>
    <row r="129" spans="1:16" ht="15.75" thickBot="1" x14ac:dyDescent="0.3">
      <c r="A129" s="225"/>
      <c r="B129" s="279" t="s">
        <v>48</v>
      </c>
      <c r="C129" s="280"/>
      <c r="D129" s="281"/>
      <c r="E129" s="281"/>
      <c r="F129" s="281"/>
      <c r="G129" s="281"/>
      <c r="H129" s="281"/>
      <c r="I129" s="281"/>
      <c r="J129" s="281"/>
      <c r="K129" s="281"/>
      <c r="L129" s="282"/>
    </row>
    <row r="130" spans="1:16" ht="15.75" thickBot="1" x14ac:dyDescent="0.3">
      <c r="A130" s="225"/>
      <c r="B130" s="283" t="s">
        <v>49</v>
      </c>
      <c r="C130" s="284"/>
      <c r="D130" s="285">
        <v>0.5</v>
      </c>
      <c r="E130" s="286"/>
      <c r="F130" s="287">
        <v>104000</v>
      </c>
      <c r="G130" s="287"/>
      <c r="H130" s="287"/>
      <c r="I130" s="287"/>
      <c r="J130" s="287">
        <f>F130*D130</f>
        <v>52000</v>
      </c>
      <c r="K130" s="288"/>
      <c r="L130" s="289">
        <f>J130*12</f>
        <v>624000</v>
      </c>
    </row>
    <row r="131" spans="1:16" x14ac:dyDescent="0.25">
      <c r="A131" s="225"/>
      <c r="B131"/>
      <c r="C131"/>
      <c r="D131"/>
      <c r="E131"/>
      <c r="F131"/>
      <c r="G131"/>
      <c r="H131"/>
      <c r="I131"/>
      <c r="J131"/>
      <c r="K131" s="290"/>
      <c r="L131"/>
    </row>
    <row r="132" spans="1:16" ht="15.75" x14ac:dyDescent="0.25">
      <c r="A132" s="225"/>
      <c r="B132" s="291" t="s">
        <v>22</v>
      </c>
      <c r="C132"/>
      <c r="D132"/>
      <c r="E132" s="292" t="s">
        <v>82</v>
      </c>
      <c r="F132" s="292"/>
      <c r="G132"/>
      <c r="H132"/>
      <c r="I132"/>
      <c r="J132"/>
      <c r="K132" s="290"/>
      <c r="L132"/>
    </row>
    <row r="133" spans="1:16" ht="15.75" x14ac:dyDescent="0.25">
      <c r="A133" s="225"/>
      <c r="B133" s="291"/>
      <c r="C133" s="291"/>
      <c r="D133" s="291"/>
      <c r="E133" s="291"/>
      <c r="F133" s="291"/>
      <c r="G133" s="291"/>
      <c r="H133" s="291"/>
      <c r="I133" s="291"/>
      <c r="J133" s="291"/>
      <c r="K133" s="293"/>
      <c r="L133" s="291"/>
    </row>
    <row r="134" spans="1:16" ht="15.75" x14ac:dyDescent="0.25">
      <c r="A134" s="225"/>
      <c r="B134" s="291" t="s">
        <v>30</v>
      </c>
      <c r="C134" s="291"/>
      <c r="D134" s="291"/>
      <c r="E134" s="291" t="s">
        <v>83</v>
      </c>
      <c r="F134" s="291"/>
      <c r="G134" s="291"/>
      <c r="H134" s="291"/>
      <c r="I134" s="291"/>
      <c r="J134" s="291"/>
      <c r="K134" s="293"/>
      <c r="L134" s="291"/>
    </row>
    <row r="135" spans="1:16" x14ac:dyDescent="0.25">
      <c r="A135" s="225"/>
      <c r="B135"/>
      <c r="C135"/>
      <c r="D135"/>
      <c r="E135"/>
      <c r="F135"/>
      <c r="G135"/>
      <c r="H135"/>
      <c r="I135"/>
      <c r="J135"/>
      <c r="K135" s="290"/>
      <c r="L135" s="294"/>
    </row>
    <row r="136" spans="1:16" x14ac:dyDescent="0.25">
      <c r="A136" s="225"/>
      <c r="B136" s="234"/>
      <c r="C136" s="234"/>
      <c r="D136" s="235"/>
      <c r="E136" s="235"/>
      <c r="F136" s="232"/>
      <c r="G136" s="232"/>
      <c r="H136" s="232"/>
      <c r="I136" s="232"/>
      <c r="J136" s="232"/>
      <c r="K136" s="232"/>
      <c r="L136" s="233"/>
    </row>
    <row r="137" spans="1:16" ht="15.75" x14ac:dyDescent="0.25">
      <c r="A137" s="225"/>
      <c r="B137" s="229"/>
      <c r="C137" s="229"/>
      <c r="D137" s="232"/>
      <c r="E137" s="232"/>
      <c r="F137" s="232"/>
      <c r="G137" s="232"/>
      <c r="H137" s="232"/>
      <c r="I137" s="232"/>
      <c r="J137" s="232"/>
      <c r="K137" s="232"/>
      <c r="L137" s="233"/>
    </row>
    <row r="138" spans="1:16" x14ac:dyDescent="0.25">
      <c r="A138" s="225"/>
      <c r="B138" s="234"/>
      <c r="C138" s="234"/>
      <c r="D138" s="232"/>
      <c r="E138" s="232"/>
      <c r="F138" s="232"/>
      <c r="G138" s="232"/>
      <c r="H138" s="232"/>
      <c r="I138" s="232"/>
      <c r="J138" s="232"/>
      <c r="K138" s="232"/>
      <c r="L138" s="233"/>
    </row>
    <row r="139" spans="1:16" x14ac:dyDescent="0.25">
      <c r="A139" s="225"/>
      <c r="B139" s="230"/>
      <c r="C139" s="230"/>
      <c r="D139" s="235"/>
      <c r="E139" s="236"/>
      <c r="F139" s="232"/>
      <c r="G139" s="237"/>
      <c r="H139" s="233"/>
      <c r="I139" s="233"/>
      <c r="J139" s="232"/>
      <c r="K139" s="232"/>
      <c r="L139" s="233"/>
    </row>
    <row r="140" spans="1:16" x14ac:dyDescent="0.25">
      <c r="A140" s="225"/>
      <c r="B140" s="231"/>
      <c r="C140" s="231"/>
      <c r="D140" s="238"/>
      <c r="E140" s="238"/>
      <c r="F140" s="232"/>
      <c r="G140" s="237"/>
      <c r="H140" s="238"/>
      <c r="I140" s="227"/>
      <c r="J140" s="232"/>
      <c r="K140" s="232"/>
      <c r="L140" s="233"/>
      <c r="P140" s="1" t="s">
        <v>64</v>
      </c>
    </row>
    <row r="141" spans="1:16" x14ac:dyDescent="0.25">
      <c r="A141" s="225"/>
      <c r="B141" s="231"/>
      <c r="C141" s="231"/>
      <c r="D141" s="239"/>
      <c r="E141" s="233"/>
      <c r="F141" s="232"/>
      <c r="G141" s="237"/>
      <c r="H141" s="240"/>
      <c r="I141" s="241"/>
      <c r="J141" s="232"/>
      <c r="K141" s="232"/>
      <c r="L141" s="233"/>
    </row>
    <row r="142" spans="1:16" x14ac:dyDescent="0.25">
      <c r="A142" s="225"/>
      <c r="B142" s="231"/>
      <c r="C142" s="231"/>
      <c r="D142" s="239"/>
      <c r="E142" s="233"/>
      <c r="F142" s="233"/>
      <c r="G142" s="233"/>
      <c r="H142" s="240"/>
      <c r="I142" s="241"/>
      <c r="J142" s="232"/>
      <c r="K142" s="232"/>
      <c r="L142" s="233"/>
    </row>
    <row r="143" spans="1:16" x14ac:dyDescent="0.25">
      <c r="A143" s="225"/>
      <c r="B143" s="231"/>
      <c r="C143" s="231"/>
      <c r="D143" s="235"/>
      <c r="E143" s="235"/>
      <c r="F143" s="232"/>
      <c r="G143" s="232"/>
      <c r="H143" s="238"/>
      <c r="I143" s="227"/>
      <c r="J143" s="232"/>
      <c r="K143" s="232"/>
      <c r="L143" s="233"/>
    </row>
    <row r="144" spans="1:16" x14ac:dyDescent="0.25">
      <c r="A144" s="225"/>
      <c r="B144" s="225"/>
      <c r="C144" s="234"/>
      <c r="D144" s="234"/>
      <c r="E144" s="232"/>
      <c r="F144" s="232"/>
      <c r="G144" s="232"/>
      <c r="H144" s="232"/>
      <c r="I144" s="232"/>
      <c r="J144" s="232"/>
      <c r="K144" s="232"/>
      <c r="L144" s="232"/>
    </row>
    <row r="145" spans="1:12" x14ac:dyDescent="0.25">
      <c r="A145" s="225"/>
      <c r="B145" s="231"/>
      <c r="C145" s="234"/>
      <c r="D145" s="234"/>
      <c r="E145" s="226"/>
      <c r="F145" s="226"/>
      <c r="G145" s="226"/>
      <c r="H145" s="226"/>
      <c r="I145" s="226"/>
      <c r="J145" s="226"/>
      <c r="K145" s="226"/>
      <c r="L145" s="226"/>
    </row>
    <row r="146" spans="1:12" x14ac:dyDescent="0.25">
      <c r="A146" s="225"/>
      <c r="B146" s="225"/>
      <c r="C146" s="231"/>
      <c r="D146" s="231"/>
      <c r="E146" s="232"/>
      <c r="F146" s="232"/>
      <c r="G146" s="237"/>
      <c r="H146" s="237"/>
      <c r="I146" s="237"/>
      <c r="J146" s="237"/>
      <c r="K146" s="237"/>
      <c r="L146" s="237"/>
    </row>
    <row r="147" spans="1:12" x14ac:dyDescent="0.25">
      <c r="A147" s="225"/>
      <c r="B147" s="231"/>
      <c r="C147" s="234"/>
      <c r="D147" s="234"/>
      <c r="E147" s="238"/>
      <c r="F147" s="238"/>
      <c r="G147" s="232"/>
      <c r="H147" s="232"/>
      <c r="I147" s="242"/>
      <c r="J147" s="242"/>
      <c r="K147" s="226"/>
      <c r="L147" s="226"/>
    </row>
    <row r="148" spans="1:12" x14ac:dyDescent="0.25">
      <c r="A148" s="225"/>
      <c r="B148" s="225"/>
      <c r="C148" s="234"/>
      <c r="D148" s="234"/>
      <c r="E148" s="228"/>
      <c r="F148" s="228"/>
      <c r="G148" s="228"/>
      <c r="H148" s="228"/>
      <c r="I148" s="228"/>
      <c r="J148" s="228"/>
      <c r="K148" s="228"/>
      <c r="L148" s="228"/>
    </row>
    <row r="149" spans="1:12" x14ac:dyDescent="0.25">
      <c r="A149" s="225"/>
      <c r="B149" s="225"/>
      <c r="C149" s="234"/>
      <c r="D149" s="234"/>
      <c r="E149" s="232"/>
      <c r="F149" s="232"/>
      <c r="G149" s="232"/>
      <c r="H149" s="232"/>
      <c r="I149" s="232"/>
      <c r="J149" s="232"/>
      <c r="K149" s="232"/>
      <c r="L149" s="232"/>
    </row>
    <row r="150" spans="1:12" x14ac:dyDescent="0.25">
      <c r="C150" s="212"/>
      <c r="D150" s="212"/>
      <c r="E150" s="220"/>
      <c r="F150" s="220"/>
      <c r="G150" s="224"/>
      <c r="H150" s="224"/>
      <c r="I150" s="224"/>
      <c r="J150" s="224"/>
      <c r="K150" s="224"/>
      <c r="L150" s="224"/>
    </row>
    <row r="151" spans="1:12" x14ac:dyDescent="0.25">
      <c r="C151" s="2"/>
      <c r="D151" s="2"/>
      <c r="E151" s="220"/>
      <c r="F151" s="212"/>
      <c r="G151" s="63"/>
      <c r="H151" s="63"/>
      <c r="I151" s="63"/>
      <c r="J151" s="63"/>
      <c r="K151" s="63"/>
      <c r="L151" s="63"/>
    </row>
    <row r="152" spans="1:12" x14ac:dyDescent="0.25">
      <c r="C152" s="2"/>
      <c r="D152" s="2"/>
      <c r="E152" s="220"/>
      <c r="F152" s="212"/>
      <c r="G152" s="63"/>
      <c r="H152" s="63"/>
      <c r="I152" s="63"/>
      <c r="J152" s="63"/>
      <c r="K152" s="63"/>
      <c r="L152" s="63"/>
    </row>
    <row r="153" spans="1:12" x14ac:dyDescent="0.25">
      <c r="C153" s="2"/>
      <c r="D153" s="2"/>
      <c r="E153" s="220"/>
      <c r="F153" s="212"/>
      <c r="G153" s="63"/>
      <c r="H153" s="63"/>
      <c r="I153" s="63"/>
      <c r="J153" s="63"/>
      <c r="K153" s="63"/>
      <c r="L153" s="63"/>
    </row>
    <row r="154" spans="1:12" x14ac:dyDescent="0.25">
      <c r="C154" s="2"/>
      <c r="D154" s="2"/>
      <c r="E154" s="63"/>
      <c r="F154" s="63"/>
      <c r="G154" s="63"/>
      <c r="H154" s="63"/>
      <c r="I154" s="63"/>
      <c r="J154" s="63"/>
      <c r="K154" s="63"/>
      <c r="L154" s="63"/>
    </row>
    <row r="155" spans="1:12" x14ac:dyDescent="0.25">
      <c r="K155" s="33"/>
    </row>
    <row r="156" spans="1:12" x14ac:dyDescent="0.25">
      <c r="K156" s="33"/>
    </row>
  </sheetData>
  <mergeCells count="333">
    <mergeCell ref="H130:I130"/>
    <mergeCell ref="J130:K130"/>
    <mergeCell ref="G1:L1"/>
    <mergeCell ref="G2:L2"/>
    <mergeCell ref="B2:C2"/>
    <mergeCell ref="E4:L4"/>
    <mergeCell ref="B6:D6"/>
    <mergeCell ref="B7:D7"/>
    <mergeCell ref="B5:D5"/>
    <mergeCell ref="C4:D4"/>
    <mergeCell ref="C150:D150"/>
    <mergeCell ref="E150:F150"/>
    <mergeCell ref="G150:H150"/>
    <mergeCell ref="I150:J150"/>
    <mergeCell ref="K150:L150"/>
    <mergeCell ref="C145:L145"/>
    <mergeCell ref="E146:L146"/>
    <mergeCell ref="C147:D147"/>
    <mergeCell ref="E147:F147"/>
    <mergeCell ref="G147:H147"/>
    <mergeCell ref="I147:L147"/>
    <mergeCell ref="D143:E143"/>
    <mergeCell ref="F143:G143"/>
    <mergeCell ref="H143:I143"/>
    <mergeCell ref="J143:K143"/>
    <mergeCell ref="C144:D144"/>
    <mergeCell ref="E151:F151"/>
    <mergeCell ref="E152:F152"/>
    <mergeCell ref="E153:F153"/>
    <mergeCell ref="C148:D148"/>
    <mergeCell ref="E148:F148"/>
    <mergeCell ref="G148:H148"/>
    <mergeCell ref="I148:J148"/>
    <mergeCell ref="K148:L148"/>
    <mergeCell ref="C149:D149"/>
    <mergeCell ref="E149:F149"/>
    <mergeCell ref="G149:H149"/>
    <mergeCell ref="I149:J149"/>
    <mergeCell ref="K149:L149"/>
    <mergeCell ref="E144:F144"/>
    <mergeCell ref="G144:H144"/>
    <mergeCell ref="I144:J144"/>
    <mergeCell ref="K144:L144"/>
    <mergeCell ref="D140:E140"/>
    <mergeCell ref="F140:G140"/>
    <mergeCell ref="H140:I140"/>
    <mergeCell ref="J140:K140"/>
    <mergeCell ref="J141:K141"/>
    <mergeCell ref="J142:K142"/>
    <mergeCell ref="F141:G141"/>
    <mergeCell ref="B138:C138"/>
    <mergeCell ref="D138:E138"/>
    <mergeCell ref="F138:G138"/>
    <mergeCell ref="H138:I138"/>
    <mergeCell ref="J138:K138"/>
    <mergeCell ref="D139:E139"/>
    <mergeCell ref="J139:K139"/>
    <mergeCell ref="F139:G139"/>
    <mergeCell ref="B136:C136"/>
    <mergeCell ref="D136:E136"/>
    <mergeCell ref="F136:G136"/>
    <mergeCell ref="H136:I136"/>
    <mergeCell ref="J136:K136"/>
    <mergeCell ref="B137:C137"/>
    <mergeCell ref="D137:E137"/>
    <mergeCell ref="F137:G137"/>
    <mergeCell ref="H137:I137"/>
    <mergeCell ref="J137:K137"/>
    <mergeCell ref="D127:E127"/>
    <mergeCell ref="D128:E128"/>
    <mergeCell ref="F128:G128"/>
    <mergeCell ref="H128:I128"/>
    <mergeCell ref="J128:K128"/>
    <mergeCell ref="D130:E130"/>
    <mergeCell ref="B121:L121"/>
    <mergeCell ref="B122:L122"/>
    <mergeCell ref="B123:L123"/>
    <mergeCell ref="B124:C127"/>
    <mergeCell ref="D124:E124"/>
    <mergeCell ref="D125:E125"/>
    <mergeCell ref="F125:G125"/>
    <mergeCell ref="H125:I125"/>
    <mergeCell ref="J125:K125"/>
    <mergeCell ref="D126:E126"/>
    <mergeCell ref="B128:C128"/>
    <mergeCell ref="B130:C130"/>
    <mergeCell ref="F130:G130"/>
    <mergeCell ref="B119:L119"/>
    <mergeCell ref="B120:L120"/>
    <mergeCell ref="J114:L114"/>
    <mergeCell ref="F110:L110"/>
    <mergeCell ref="G111:L111"/>
    <mergeCell ref="G112:L112"/>
    <mergeCell ref="G113:L113"/>
    <mergeCell ref="B114:D114"/>
    <mergeCell ref="B118:L118"/>
    <mergeCell ref="C94:D94"/>
    <mergeCell ref="E94:F94"/>
    <mergeCell ref="G94:H94"/>
    <mergeCell ref="I94:J94"/>
    <mergeCell ref="K94:L94"/>
    <mergeCell ref="B108:C108"/>
    <mergeCell ref="D108:E108"/>
    <mergeCell ref="F108:G108"/>
    <mergeCell ref="H108:I108"/>
    <mergeCell ref="J108:K108"/>
    <mergeCell ref="C91:L91"/>
    <mergeCell ref="E92:L92"/>
    <mergeCell ref="C93:D93"/>
    <mergeCell ref="D88:E88"/>
    <mergeCell ref="F88:G88"/>
    <mergeCell ref="H88:I88"/>
    <mergeCell ref="J88:K88"/>
    <mergeCell ref="D89:E89"/>
    <mergeCell ref="F89:G89"/>
    <mergeCell ref="H89:I89"/>
    <mergeCell ref="J89:K89"/>
    <mergeCell ref="E93:L93"/>
    <mergeCell ref="B86:C86"/>
    <mergeCell ref="D86:E86"/>
    <mergeCell ref="F86:G86"/>
    <mergeCell ref="H86:I86"/>
    <mergeCell ref="J86:K86"/>
    <mergeCell ref="D87:E87"/>
    <mergeCell ref="F87:G87"/>
    <mergeCell ref="H87:I87"/>
    <mergeCell ref="J87:K87"/>
    <mergeCell ref="D82:E82"/>
    <mergeCell ref="F82:G82"/>
    <mergeCell ref="H82:I82"/>
    <mergeCell ref="J82:K82"/>
    <mergeCell ref="B83:C83"/>
    <mergeCell ref="D83:E83"/>
    <mergeCell ref="F83:G83"/>
    <mergeCell ref="H83:I83"/>
    <mergeCell ref="J83:K83"/>
    <mergeCell ref="B80:C80"/>
    <mergeCell ref="D80:E80"/>
    <mergeCell ref="F80:G80"/>
    <mergeCell ref="H80:I80"/>
    <mergeCell ref="J80:K80"/>
    <mergeCell ref="B81:C81"/>
    <mergeCell ref="D81:E81"/>
    <mergeCell ref="F81:G81"/>
    <mergeCell ref="H81:I81"/>
    <mergeCell ref="J81:K81"/>
    <mergeCell ref="B77:C77"/>
    <mergeCell ref="D77:E77"/>
    <mergeCell ref="F77:G77"/>
    <mergeCell ref="H77:I77"/>
    <mergeCell ref="J77:K77"/>
    <mergeCell ref="B79:C79"/>
    <mergeCell ref="D79:E79"/>
    <mergeCell ref="F79:G79"/>
    <mergeCell ref="H79:I79"/>
    <mergeCell ref="J79:K79"/>
    <mergeCell ref="B73:C76"/>
    <mergeCell ref="D73:E73"/>
    <mergeCell ref="D74:E74"/>
    <mergeCell ref="F74:G74"/>
    <mergeCell ref="H74:I74"/>
    <mergeCell ref="J74:K74"/>
    <mergeCell ref="D75:E75"/>
    <mergeCell ref="D76:E76"/>
    <mergeCell ref="B67:L67"/>
    <mergeCell ref="B68:L68"/>
    <mergeCell ref="B69:K69"/>
    <mergeCell ref="B70:L70"/>
    <mergeCell ref="B71:L71"/>
    <mergeCell ref="B72:K72"/>
    <mergeCell ref="B65:L65"/>
    <mergeCell ref="B66:L66"/>
    <mergeCell ref="D45:E45"/>
    <mergeCell ref="F45:G45"/>
    <mergeCell ref="J45:K45"/>
    <mergeCell ref="C48:L48"/>
    <mergeCell ref="H52:L52"/>
    <mergeCell ref="G53:L53"/>
    <mergeCell ref="G54:L54"/>
    <mergeCell ref="G55:L55"/>
    <mergeCell ref="G56:L56"/>
    <mergeCell ref="G57:L57"/>
    <mergeCell ref="G58:L58"/>
    <mergeCell ref="B55:C55"/>
    <mergeCell ref="B43:C43"/>
    <mergeCell ref="D43:E43"/>
    <mergeCell ref="F43:G43"/>
    <mergeCell ref="H43:I43"/>
    <mergeCell ref="J43:K43"/>
    <mergeCell ref="D44:E44"/>
    <mergeCell ref="F44:G44"/>
    <mergeCell ref="J44:K44"/>
    <mergeCell ref="B41:L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5:C35"/>
    <mergeCell ref="D35:E35"/>
    <mergeCell ref="F35:G35"/>
    <mergeCell ref="H35:I35"/>
    <mergeCell ref="J35:K35"/>
    <mergeCell ref="D36:E36"/>
    <mergeCell ref="F36:G36"/>
    <mergeCell ref="H36:I36"/>
    <mergeCell ref="J36:K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25:C25"/>
    <mergeCell ref="D25:E25"/>
    <mergeCell ref="F25:G25"/>
    <mergeCell ref="H25:I25"/>
    <mergeCell ref="J25:K25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3:C23"/>
    <mergeCell ref="D23:E23"/>
    <mergeCell ref="F23:G23"/>
    <mergeCell ref="H23:I23"/>
    <mergeCell ref="J23:K23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C3:D3"/>
    <mergeCell ref="E3:F3"/>
    <mergeCell ref="G3:L3"/>
    <mergeCell ref="I5:L5"/>
    <mergeCell ref="B85:C85"/>
    <mergeCell ref="D85:E85"/>
    <mergeCell ref="F85:G85"/>
    <mergeCell ref="J85:K85"/>
    <mergeCell ref="B14:C17"/>
    <mergeCell ref="D14:E14"/>
    <mergeCell ref="D15:E15"/>
    <mergeCell ref="F15:G15"/>
    <mergeCell ref="H15:I15"/>
    <mergeCell ref="J15:K15"/>
    <mergeCell ref="D16:E16"/>
    <mergeCell ref="D17:E17"/>
    <mergeCell ref="J7:L7"/>
    <mergeCell ref="B9:L9"/>
    <mergeCell ref="B10:L10"/>
    <mergeCell ref="B11:L11"/>
    <mergeCell ref="B12:L12"/>
    <mergeCell ref="B13:L13"/>
    <mergeCell ref="B18:C18"/>
    <mergeCell ref="D18:E1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2024-04-10T18:11:03Z</dcterms:modified>
</cp:coreProperties>
</file>